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IS CIEZA\2.- Estadisticas OxI - Luis Enrrique Cieza\11. Eventos OxI\1. Eventos OxI\Eventos 2022\1. Evento Proyectos OxI Listos para convocar (20.04.22)\Cartera de proyectos\"/>
    </mc:Choice>
  </mc:AlternateContent>
  <xr:revisionPtr revIDLastSave="0" documentId="13_ncr:1_{0AC758B8-C99E-47A2-96E8-4CEEC139B3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yectos OxI" sheetId="4" r:id="rId1"/>
    <sheet name="Gráfico circular (SECTORES)" sheetId="6" state="hidden" r:id="rId2"/>
  </sheets>
  <externalReferences>
    <externalReference r:id="rId3"/>
  </externalReferences>
  <definedNames>
    <definedName name="_xlnm._FilterDatabase" localSheetId="0" hidden="1">'Proyectos OxI'!$B$4:$N$37</definedName>
    <definedName name="_xlnm.Print_Area" localSheetId="1">'Gráfico circular (SECTORES)'!$H$9:$N$35</definedName>
    <definedName name="Coldestacado">#REF!</definedName>
    <definedName name="Colstandar">#REF!</definedName>
    <definedName name="Indice">#REF!</definedName>
    <definedName name="Inicio10">#REF!</definedName>
    <definedName name="Inicio13">#REF!</definedName>
    <definedName name="Inicio14">#REF!</definedName>
    <definedName name="Inicio15">#REF!</definedName>
    <definedName name="Inicio16">#REF!</definedName>
    <definedName name="Inicio17">'[1]PIP Adjudicados'!#REF!</definedName>
    <definedName name="Inicio18">'[1]PIP Concluidos'!#REF!</definedName>
    <definedName name="Inicio19">'[1]Ranking de Departamentos'!#REF!</definedName>
    <definedName name="Inicio2">#REF!</definedName>
    <definedName name="Inicio21">#REF!</definedName>
    <definedName name="Inicio23">'[1]Ranking de Empresas(Nºde proy)'!#REF!</definedName>
    <definedName name="Inicio25">#REF!</definedName>
    <definedName name="Inicio26">#REF!</definedName>
    <definedName name="Inicio27">'[1]OxI por Departamento y Empresa'!#REF!</definedName>
    <definedName name="Inicio28">#REF!</definedName>
    <definedName name="Inicio29">#REF!</definedName>
    <definedName name="Inicio30">#REF!</definedName>
    <definedName name="Inicio31">#REF!</definedName>
    <definedName name="Inicio32">#REF!</definedName>
    <definedName name="Inicio33">#REF!</definedName>
    <definedName name="Inicio34">#REF!</definedName>
    <definedName name="Inicio35">#REF!</definedName>
    <definedName name="Inicio36">#REF!</definedName>
    <definedName name="Inicio37">#REF!</definedName>
    <definedName name="Inicio38">#REF!</definedName>
    <definedName name="Inicio39">#REF!</definedName>
    <definedName name="Inicio4">#REF!</definedName>
    <definedName name="Inicio40">#REF!</definedName>
    <definedName name="Inicio41">#REF!</definedName>
    <definedName name="Inicio42">#REF!</definedName>
    <definedName name="Inicio43">#REF!</definedName>
    <definedName name="Inicio44">'[1]Ranking Empresas (Monto) (2)'!#REF!</definedName>
    <definedName name="Inicio45">#REF!</definedName>
    <definedName name="Inicio47">'[1]Ranking Entidad (Monto)'!#REF!</definedName>
    <definedName name="Inicio5">#REF!</definedName>
    <definedName name="Inicio6">#REF!</definedName>
    <definedName name="Inicio7">#REF!</definedName>
    <definedName name="Inicio8">#REF!</definedName>
    <definedName name="Inicio9">#REF!</definedName>
    <definedName name="Seleccionado">#REF!</definedName>
  </definedNames>
  <calcPr calcId="191028"/>
  <pivotCaches>
    <pivotCache cacheId="193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6" l="1"/>
  <c r="G50" i="6"/>
  <c r="G51" i="6"/>
  <c r="G52" i="6"/>
  <c r="G53" i="6"/>
  <c r="G54" i="6"/>
  <c r="G55" i="6"/>
  <c r="G56" i="6"/>
  <c r="G57" i="6"/>
  <c r="G58" i="6"/>
  <c r="G59" i="6"/>
  <c r="F49" i="6"/>
  <c r="F50" i="6"/>
  <c r="F51" i="6"/>
  <c r="F52" i="6"/>
  <c r="F53" i="6"/>
  <c r="F54" i="6"/>
  <c r="F55" i="6"/>
  <c r="F56" i="6"/>
  <c r="F57" i="6"/>
  <c r="F58" i="6"/>
  <c r="F59" i="6"/>
  <c r="F48" i="6"/>
  <c r="G60" i="6"/>
  <c r="F60" i="6"/>
  <c r="G48" i="6"/>
  <c r="E49" i="6"/>
  <c r="E50" i="6"/>
  <c r="E51" i="6"/>
  <c r="E52" i="6"/>
  <c r="E53" i="6"/>
  <c r="E54" i="6"/>
  <c r="E55" i="6"/>
  <c r="E56" i="6"/>
  <c r="E57" i="6"/>
  <c r="E58" i="6"/>
  <c r="E59" i="6"/>
  <c r="E48" i="6"/>
  <c r="G40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26" i="6"/>
  <c r="F40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26" i="6"/>
  <c r="E10" i="6"/>
  <c r="E11" i="6"/>
  <c r="E12" i="6"/>
  <c r="E13" i="6"/>
  <c r="E9" i="6"/>
  <c r="I10" i="6"/>
  <c r="I11" i="6"/>
  <c r="I12" i="6"/>
  <c r="I13" i="6"/>
  <c r="I14" i="6"/>
  <c r="F14" i="6"/>
  <c r="G14" i="6" s="1"/>
  <c r="F13" i="6"/>
  <c r="F10" i="6"/>
  <c r="G10" i="6" s="1"/>
  <c r="F11" i="6"/>
  <c r="F12" i="6"/>
  <c r="I9" i="6"/>
  <c r="F9" i="6"/>
  <c r="G9" i="6" s="1"/>
  <c r="G11" i="6"/>
  <c r="F15" i="6" l="1"/>
  <c r="I15" i="6"/>
  <c r="J12" i="6" s="1"/>
  <c r="G13" i="6"/>
  <c r="G12" i="6"/>
  <c r="H12" i="6" l="1"/>
  <c r="H9" i="6"/>
  <c r="G15" i="6"/>
  <c r="J14" i="6"/>
  <c r="J11" i="6"/>
  <c r="H13" i="6"/>
  <c r="J10" i="6"/>
  <c r="J13" i="6"/>
  <c r="J9" i="6"/>
  <c r="H11" i="6"/>
  <c r="H14" i="6"/>
  <c r="H10" i="6"/>
  <c r="J15" i="6" l="1"/>
  <c r="H15" i="6"/>
</calcChain>
</file>

<file path=xl/sharedStrings.xml><?xml version="1.0" encoding="utf-8"?>
<sst xmlns="http://schemas.openxmlformats.org/spreadsheetml/2006/main" count="405" uniqueCount="165">
  <si>
    <t>Proyectos de Obras por Impuestos en promoción listos para ser convocados</t>
  </si>
  <si>
    <t>N°</t>
  </si>
  <si>
    <t>ESTADO DE PROYECTO
(FASE OXI *1)</t>
  </si>
  <si>
    <t>NIVEL</t>
  </si>
  <si>
    <t>DEPARTAMENTO</t>
  </si>
  <si>
    <t>PROVINCIA</t>
  </si>
  <si>
    <t>DISTRITO</t>
  </si>
  <si>
    <t>ENTIDAD PÚBLICA</t>
  </si>
  <si>
    <t>CODIGO SNIP/
INVIERTE.PE</t>
  </si>
  <si>
    <t>NOMBRE DEL PROYECTO</t>
  </si>
  <si>
    <t>TIPOLOGIA</t>
  </si>
  <si>
    <t>MONTO DE INVERSIÓN REFERENCIAL
(EN S/ M)</t>
  </si>
  <si>
    <t>TOPE CIPRL 
2021</t>
  </si>
  <si>
    <t>NIVEL DE ESTUDIOS (EXPEDIENTE TÉCNICO / PERFIL / FICHA TÉCNICA)</t>
  </si>
  <si>
    <t>CON INFORME PREVIO</t>
  </si>
  <si>
    <t>GR</t>
  </si>
  <si>
    <t>APURIMAC</t>
  </si>
  <si>
    <t>ANDAHUAYLAS</t>
  </si>
  <si>
    <t>TALAVERA</t>
  </si>
  <si>
    <t>GOBIERNO REGIONAL DE APURIMAC</t>
  </si>
  <si>
    <t>MEJORAMIENTO Y AMPLIACION DEL MERCADO DE ABASTOS NUESTRA SEÑORA DEL PRADO DE LA LOCALIDAD DE TALAVERA DEL DISTRITO DE TALAVERA - PROVINCIA DE ANDAHUAYLAS - DEPARTAMENTO DE APURIMAC</t>
  </si>
  <si>
    <t>COMERCIO</t>
  </si>
  <si>
    <t>Perfil</t>
  </si>
  <si>
    <t>CUSCO</t>
  </si>
  <si>
    <t>QUISPICANCHI</t>
  </si>
  <si>
    <t>CCATCA</t>
  </si>
  <si>
    <t>GOBIERNO REGIONAL DE CUSCO</t>
  </si>
  <si>
    <t>MEJORAMIENTO DE LA OFERTA DEL SERVICIO EDUCATIVO DE LA INSTITUCIÓN EDUCATIVA PRIMARIA NRO. 50539 EN LA COMUNIDAD DE CJATACAMARA DE CCATCA, DISTRITO DE CCATCA - QUISPICANCHI - CUSCO</t>
  </si>
  <si>
    <t>EDUCACION</t>
  </si>
  <si>
    <t>PARURO</t>
  </si>
  <si>
    <t>PACARITAMBO</t>
  </si>
  <si>
    <t>MEJORAMIENTO Y AMPLIACIÓN DEL SERVICIO EDUCATIVO DEL CENTRO RURAL DE FORMACIÓN EN ALTERNANCIA AYARKUNAQ YACHAYWASIN DE LA COMUNIDAD DE HUANIMPAMPA, DISTRITO DE PACCARITAMBO - PARURO - CUSCO</t>
  </si>
  <si>
    <t>CANAS</t>
  </si>
  <si>
    <t>TUPAC AMARU</t>
  </si>
  <si>
    <t>MEJORAMIENTO DE LA PRESTACIÓN DEL SERVICIO EDUCATIVO EN EL NIVEL PRIMARIA Y SECUNDARIA DE LA INSTITUCIÓN EDUCATIVA 56116 INCA TUPAC AMARU II, DEL CENTRO POBLADO DE SURIMANA DEL DISTRITO DE TUPAC AMARU - PROVINCIA DE CANAS - DEPARTAMENTO DE CUSCO</t>
  </si>
  <si>
    <t>LANGUI</t>
  </si>
  <si>
    <t>MEJORAMIENTO DE LOS SERVICIOS EDUCATIVOS EN LAS INSTITUCIONES EDUCATIVAS PRIMARIAS N 56168 EN LA C.C. CONDE VILUYO Y N 56167 EL PORVENIR EN LA C.C. DE URINSAYA COLLANA, DISTRITO DE LANGUI, PROVINCIA DE CANAS - CUSCO</t>
  </si>
  <si>
    <t>WANCHAQ</t>
  </si>
  <si>
    <t>MEJORAMIENTO DEL SERVICIO EDUCATIVO DE LA I.E. PRIMARIA Y SECUNDARIA 50731 NUESTRA SEÑORA DE LA NATIVIDAD DE PROGRESO, DISTRITO DE WANCHAQ - CUSCO - CUSCO</t>
  </si>
  <si>
    <t>URUBAMBA</t>
  </si>
  <si>
    <t>OLLANTAYTAMBO</t>
  </si>
  <si>
    <t>MEJORAMIENTO DEL SERVICIO EDUCATIVO DE LA I.E. MIXTA 50618 DEL NIVEL PRIMARIO EN LA COMUNIDAD CAMPESINA DE PATACANCHA, - DISTRITO DE OLLANTAYTAMBO - PROVINCIA DE URUBAMBA - REGIÓN CUSCO</t>
  </si>
  <si>
    <t>HUANCAVELICA</t>
  </si>
  <si>
    <t>ASCENSION</t>
  </si>
  <si>
    <t>GOBIERNO REGIONAL DE HUANCAVELICA</t>
  </si>
  <si>
    <t>MEJORAMIENTO DE LOS SERVICIOS EDUCATIVOS DE LA INSTITUCIÓN EDUCATIVA LA VICTORIA DE AYACUCHO, DISTRITO DE ASCENSION, PROVINCIA Y DEPARTAMENTO DE HUANCAVELICA</t>
  </si>
  <si>
    <t>GORE Huancavelia 
S/ 78,464,037.00
MP Huancavelica
S/ 20,686,113.00</t>
  </si>
  <si>
    <t>EXPEDIENTE TÉCNICO</t>
  </si>
  <si>
    <t>GN</t>
  </si>
  <si>
    <t>MADRE DE DIOS</t>
  </si>
  <si>
    <t>TAMBOPATA</t>
  </si>
  <si>
    <t>MINISTERIO DE EDUCACION</t>
  </si>
  <si>
    <t>CREACION DEL SERVICIO EDUCATIVO ESPECIALIZADO PARA ALUMNOS DEL 2DO GRADO DE SECUNDARIA DE EDUCACIÓN BÁSICA REGULAR CON ALTO DESEMPEÑO ACADÉMICO DE LA REGIÓN DE MADRE DE DIOS</t>
  </si>
  <si>
    <t>No corresponde</t>
  </si>
  <si>
    <t>PERFIL</t>
  </si>
  <si>
    <t>LORETO</t>
  </si>
  <si>
    <t>MAYNAS</t>
  </si>
  <si>
    <t>SAN JUAN BAUTISTA</t>
  </si>
  <si>
    <t>CREACION DEL SERVICIO EDUCATIVO ESPECIALIZADO PARA ALUMNOS DEL 2DO GRADO DE SECUNDARIA DE EDUCACIÓN BÁSICA REGULAR CON ALTO DESEMPEÑO ACADÉMICO DE LA REGIÓN DE LORETO</t>
  </si>
  <si>
    <t>LAMBAYEQUE</t>
  </si>
  <si>
    <t>CHICLAYO</t>
  </si>
  <si>
    <t>ETEN</t>
  </si>
  <si>
    <t>CREACION DEL SERVICIO EDUCATIVO ESPECIALIZADO PARA ALUMNOS DEL 2DO GRADO DE SECUNDARIA DE EDUCACIÓN BÁSICA REGULAR CON ALTO DESEMPEÑO ACADÉMICO DE LA REGIÓN DE LAMBAYEQUE</t>
  </si>
  <si>
    <t>PIURA</t>
  </si>
  <si>
    <t>LAS LOMAS</t>
  </si>
  <si>
    <t>MEJORAMIENTO DEL SERVICIO DE EDUCACIÓN INICIAL, PRIMARIA Y SECUNDARIA DE LA IEP N° 15349 DEL CASERÍO LA MENTA, DISTRITO DE LAS LOMAS – PIURA – PIURA</t>
  </si>
  <si>
    <t>SULLANA</t>
  </si>
  <si>
    <t>IGNACIO ESCUDERO</t>
  </si>
  <si>
    <t>MEJORAMIENTO DE LOS SERVICIOS DE EDUCACIÓN INICIAL, PRIMARIA Y SECUNDARIA DE LA I.E. MONTE LIMA, DISTRITO DE IGNACIO ESCUDERO, PROVINCIA DE SULLANA, DEPARTAMENTO DE PIURA</t>
  </si>
  <si>
    <t>QUEROCOTILLO</t>
  </si>
  <si>
    <t>AMPLIACIÓN Y MEJORAMIENTO DEL SERVICIO EDUCATIVO DEL NIVEL SECUNDARIO EN LA INSTITUCIÓN EDUCATIVA SAN FRANCISCO DE CHOCAN, DISTRITO DE QUERECOTILLO, PROVINCIA DE SULLANA, DEPARTAMENTO DE PIURA</t>
  </si>
  <si>
    <t>LIMA</t>
  </si>
  <si>
    <t>VILLA EL SALVADOR</t>
  </si>
  <si>
    <t>MINISTERIO DEL INTERIOR</t>
  </si>
  <si>
    <t>MEJORAMIENTO DEL SERVICIO POLICIAL DE LA COMISARÍA PNP URBANIZACON PACHACAMAC, DISTRITO DE VILLA EL SALVADOR - PROVINCIA DE LIMA - REGIÓN LIMA</t>
  </si>
  <si>
    <t>ORDEN PUBLICO Y SEGURIDAD</t>
  </si>
  <si>
    <t xml:space="preserve">FICHA TÉCNICA </t>
  </si>
  <si>
    <t>MEJORAMIENTO DEL SERVICIO POLICIAL DE LA COMISARIA PNP PALOMINO, DISTRITO DE LIMA - PROVINCIA DE LIMA - REGIÓN LIMA</t>
  </si>
  <si>
    <t>COMAS</t>
  </si>
  <si>
    <t>MEJORAMIENTO DEL SERVICIO POLICIAL DE LA COMISARIA PNP UNIVERSITARIA, CENTRO POBLADO DE COMAS - DISTRITO DE COMAS - PROVINCIA DE LIMA - REGIÓN LIMA</t>
  </si>
  <si>
    <t>VILLA MARIA DEL TRIUNFO</t>
  </si>
  <si>
    <t>MEJORAMIENTO DEL SERVICIO POLICIAL DE LA COMISARÍA PNP SAN FRANCISCO DE LA TABLADA DE LURIN, SAN FRANCISCO DE LA TABLADA DE LURIN - DISTRITO DE VILLA MARIA DEL TRIUNFO - PROVINCIA DE LIMA - REGIÓN LIMA</t>
  </si>
  <si>
    <t>CHORRILLOS</t>
  </si>
  <si>
    <t>MEJORAMIENTO DEL SERVICIO POLICIAL DE LA COMISARIA PNP CHORRILLOS - CENTRO POBLADO DE CHORRILLOS - DISTRITO DE CHORRILLOS - PROVINCIA DE LIMA - REGIÓN LIMA</t>
  </si>
  <si>
    <t>ATE</t>
  </si>
  <si>
    <t>MEJORAMIENTO DEL SERVICIO POLICIAL DE LA COMISARIA PNP SALAMANCA - DISTRITO DE ATE - PROVINCIA DE LIMA - REGIÓN LIMA</t>
  </si>
  <si>
    <t>MEJORAMIENTO DEL SERVICIO POLICIAL DE LA COMISARÍA PNP NUEVA ESPERANZA, DISTRITO DE VILLA MARIA DEL TRIUNFO - PROVINCIA DE LIMA - REGIÓN LIMA</t>
  </si>
  <si>
    <t>FICHA TÉCNICA</t>
  </si>
  <si>
    <t>MEJORAMIENTO DEL SERVICIO POLICIAL DE LA COMISARIA PNP COLLIQUE, DISTRITO DE COMAS - PROVINCIA DE LIMA - REGIÓN LIMA</t>
  </si>
  <si>
    <t>GLD</t>
  </si>
  <si>
    <t>MARISCAL RAMON CASTILLA</t>
  </si>
  <si>
    <t>YAVARI</t>
  </si>
  <si>
    <t>MUNICIPALIDAD DISTRITAL 
DE YAVARI</t>
  </si>
  <si>
    <t>CREACION DEL CEMENTERIO MUNICIPAL EN LA LOCALIDAD DE ISLANDIA, DISTRITO DE YAVARI - MARISCAL RAMON CASTILLA - LORETO</t>
  </si>
  <si>
    <t>VIVIENDA Y DESARROLLO URBANO</t>
  </si>
  <si>
    <t>AREQUIPA</t>
  </si>
  <si>
    <t>CERRO COLORADO</t>
  </si>
  <si>
    <t>MUNICIPALIDAD DISTRITAL DE CERRO COLORADO</t>
  </si>
  <si>
    <t>MEJORAMIENTO DEL SERVICIO DE MOVILIDAD URBANA EN LA ASOCIACIÓN URBANIZADORA SOR ANA DE LOS ÁNGELES Y MONTEAGUDO, SECTOR I, III, IV Y V, DEL DISTRITO DE CERRO COLORADO - PROVINCIA DE AREQUIPA - DEPARTAMENTO DE AREQUIPA</t>
  </si>
  <si>
    <t>TRANSPORTE</t>
  </si>
  <si>
    <t xml:space="preserve">GLD </t>
  </si>
  <si>
    <t>ANCASH</t>
  </si>
  <si>
    <t>HUARAZ</t>
  </si>
  <si>
    <t>JANGAS</t>
  </si>
  <si>
    <t>MUNICIPALIDAD DISTRITAL DE JANGAS</t>
  </si>
  <si>
    <t>CREACION DEL SERVICIO DE ACCESO A INTERNET MEDIANTE BANDA ANCHA
PARA LAS LOCALIDADES DEL DISTRITO DE JANGAS - PROVINCIA DE HUARAZ -
DEPARTAMENTO DE ANCASH</t>
  </si>
  <si>
    <t>COMUNICACIONES</t>
  </si>
  <si>
    <t>CANCHIS</t>
  </si>
  <si>
    <t>MARANGANI</t>
  </si>
  <si>
    <t>MUNICIPALIDAD DISTRITAL DE MARANGANI</t>
  </si>
  <si>
    <t>MEJORAMIENTO Y AMPLIACION DEL SERVICIO DE EDUCACIÓN SECUNDARIA DE LA INSTITUCIÓN EDUCATIVA TÉCNICO INDUSTRIAL JORGE CHAVEZ DEL DISTRITO DE MARANGANI - PROVINCIA DE CANCHIS - DEPARTAMENTO DE CUSCO</t>
  </si>
  <si>
    <t>MARIANO MELGAR</t>
  </si>
  <si>
    <t>MUNICIPALIDAD DISTRITAL DE MARIANO MELGAR</t>
  </si>
  <si>
    <t>MEJORAMIENTO Y AMPLIACION DEL SERVICIO DE SEGURIDAD CIUDADANA EN EL DISTRITO DE MARIANO MELGAR - PROVINCIA DE AREQUIPA - DEPARTAMENTO DE AREQUIPA</t>
  </si>
  <si>
    <t>MEJORAMIENTO DEL SERVICIO RECREATIVO DEL COMPLEJO MULTIDEPORTIVO MARACANA EN EL PUEBLO JOVEN GENERALISIMO JOSE DE SAN MARTIN ZONA A, MZ 17A LOTE 1 DEL DISTRITO DE MARIANO MELGAR - PROVINCIA DE AREQUIPA - DEPARTAMENTO DE AREQUIPA</t>
  </si>
  <si>
    <t>DEPORTE</t>
  </si>
  <si>
    <t>EXPEDIENTE TECNICO</t>
  </si>
  <si>
    <t>MEJORAMIENTO DEL SERVICIO DE TRANSITABILIDAD PEATONAL Y VEHICULAR EN EL ASENTAMIENTO HUAMANO CERRITO BELEN DEL DISTRITO DE MARIANO MELGAR - PROVINCIA DE AREQUIPA - DEPARTAMENTO DE AREQUIPA</t>
  </si>
  <si>
    <t>ICA</t>
  </si>
  <si>
    <t>CHINCHA</t>
  </si>
  <si>
    <t>SUNAMPE</t>
  </si>
  <si>
    <t>MUNICIPALIDAD DISTRITAL DE SUNAMPE</t>
  </si>
  <si>
    <t>MEJORAMIENTO Y AMPLIACION DE LA CAPACIDAD OPERATIVA DEL POOL DE MAQUINARIAS Y VEHICULOS DE LA MUNICIPALIDAD DISTRITAL DE SUNAMPE DISTRITO DE SUNAMPE - PROVINCIA DE CHINCHA - DEPARTAMENTO DE ICA</t>
  </si>
  <si>
    <t>GESTION</t>
  </si>
  <si>
    <t>TAMBOGRANDE</t>
  </si>
  <si>
    <t>MUNICIPALIDAD DISTRITAL DE TAMBOGRANDE</t>
  </si>
  <si>
    <t>MEJORAMIENTO DE LOS SERVICIOS DE TRANSITABILIDAD EN LA MZ. 50, MZ. 57 Y MZ. 61 DEL JR. PIURA, MZ. 50, MZ. 57 DEL JR. LIMA, MZ. 61 DEL JR. CATACAOS; Y EL JR. CASTILLA EN EL CASCO URBANO DE LA CIUDAD DE TAMBO GRANDE DEL DISTRITO DE TAMBO GRANDE - PROVINCIA DE PIURA - DEPARTAMENTO DE PIURA</t>
  </si>
  <si>
    <t>GLP</t>
  </si>
  <si>
    <t>PUNO</t>
  </si>
  <si>
    <t>SAN ROMAN</t>
  </si>
  <si>
    <t>JULIACA</t>
  </si>
  <si>
    <t>MUNICIPALIDAD PROVINCIAL DE SAN ROMAN</t>
  </si>
  <si>
    <t>MEJORAMIENTO DEL SERVICIO DE SEGURIDAD CIUDADANA EN EL DISTRITO DE JULIACA - PROVINCIA DE SAN ROMAN - DEPARTAMENTO DE PUNO</t>
  </si>
  <si>
    <t>POR OBTENER INFORME PREVIO</t>
  </si>
  <si>
    <t>INIDIANA</t>
  </si>
  <si>
    <t>GOBIERNO REGIONAL DE LORETO</t>
  </si>
  <si>
    <t>MEJORAMIENTO Y AMPLIACION DE LA CAPACIDAD RESOLUTIVA DEL CENTRO DE SALUD DE LA LOCALIDAD DE INDIANA DEL DISTRITO DE INDIANA - PROVINCIA DE MAYNAS - DEPARTAMENTO DE LORETO</t>
  </si>
  <si>
    <t>SALUD</t>
  </si>
  <si>
    <t>POR MONTO DE INVERSIÓN</t>
  </si>
  <si>
    <t>POR N° DE PROYECTOS</t>
  </si>
  <si>
    <t>Etiquetas de fila</t>
  </si>
  <si>
    <t>MONTO DE INVERSIÓN
(EN S/ M)</t>
  </si>
  <si>
    <t>N° PROYECTO</t>
  </si>
  <si>
    <t>Sector</t>
  </si>
  <si>
    <t>Monto de Inversión</t>
  </si>
  <si>
    <t>Monto 
(en MM)</t>
  </si>
  <si>
    <t>Participación
(%)</t>
  </si>
  <si>
    <t>Nº de 
proyectos</t>
  </si>
  <si>
    <t>Otros</t>
  </si>
  <si>
    <t>TOTAL GENERAL</t>
  </si>
  <si>
    <t>Total general</t>
  </si>
  <si>
    <t>MINEDU</t>
  </si>
  <si>
    <t>GR HUANCAVELICA</t>
  </si>
  <si>
    <t>MININTER</t>
  </si>
  <si>
    <t>GR CUSCO</t>
  </si>
  <si>
    <t>GR LORETO</t>
  </si>
  <si>
    <t>MD MARIANO MELGAR</t>
  </si>
  <si>
    <t>MD CERRO COLORADO</t>
  </si>
  <si>
    <t>GR APURIMAC</t>
  </si>
  <si>
    <t>MD MARANGANI</t>
  </si>
  <si>
    <t>MP SAN ROMAN</t>
  </si>
  <si>
    <t>MD SUNAMPE</t>
  </si>
  <si>
    <t>MD JANGAS</t>
  </si>
  <si>
    <t>MD YAVARI</t>
  </si>
  <si>
    <t>MD TAMBOGRANDE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</si>
</sst>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S/&quot;#,##0.00;[Red]\-&quot;S/&quot;#,##0.00"/>
    <numFmt numFmtId="165" formatCode="&quot;S/&quot;#,##0"/>
    <numFmt numFmtId="166" formatCode="0.000"/>
    <numFmt numFmtId="167" formatCode="#,##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595A5C"/>
        <bgColor indexed="64"/>
      </patternFill>
    </fill>
    <fill>
      <patternFill patternType="solid">
        <fgColor rgb="FFED323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3237"/>
        <bgColor rgb="FFED3237"/>
      </patternFill>
    </fill>
    <fill>
      <patternFill patternType="solid">
        <fgColor rgb="FFD000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10" fillId="0" borderId="0"/>
    <xf numFmtId="9" fontId="10" fillId="0" borderId="0" applyFont="0" applyFill="0" applyBorder="0" applyAlignment="0" applyProtection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9" fontId="0" fillId="0" borderId="0" xfId="4" applyFont="1"/>
    <xf numFmtId="0" fontId="12" fillId="6" borderId="1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9" fontId="12" fillId="6" borderId="7" xfId="4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9" fontId="0" fillId="0" borderId="1" xfId="4" applyFont="1" applyBorder="1" applyAlignment="1">
      <alignment vertical="center"/>
    </xf>
    <xf numFmtId="1" fontId="0" fillId="0" borderId="1" xfId="4" applyNumberFormat="1" applyFont="1" applyBorder="1" applyAlignment="1">
      <alignment vertical="center"/>
    </xf>
    <xf numFmtId="3" fontId="0" fillId="0" borderId="0" xfId="0" applyNumberFormat="1"/>
    <xf numFmtId="3" fontId="14" fillId="4" borderId="1" xfId="0" applyNumberFormat="1" applyFont="1" applyFill="1" applyBorder="1" applyAlignment="1">
      <alignment vertical="center"/>
    </xf>
    <xf numFmtId="0" fontId="13" fillId="7" borderId="1" xfId="0" applyFont="1" applyFill="1" applyBorder="1" applyAlignment="1">
      <alignment horizontal="center" vertical="center"/>
    </xf>
    <xf numFmtId="3" fontId="13" fillId="7" borderId="1" xfId="0" applyNumberFormat="1" applyFont="1" applyFill="1" applyBorder="1" applyAlignment="1">
      <alignment vertical="center"/>
    </xf>
    <xf numFmtId="9" fontId="13" fillId="7" borderId="1" xfId="4" applyFont="1" applyFill="1" applyBorder="1" applyAlignment="1">
      <alignment vertical="center"/>
    </xf>
    <xf numFmtId="9" fontId="0" fillId="0" borderId="0" xfId="4" applyFont="1" applyBorder="1"/>
    <xf numFmtId="166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7" fontId="0" fillId="0" borderId="0" xfId="0" applyNumberFormat="1"/>
    <xf numFmtId="165" fontId="13" fillId="7" borderId="1" xfId="0" applyNumberFormat="1" applyFont="1" applyFill="1" applyBorder="1" applyAlignment="1">
      <alignment vertical="center"/>
    </xf>
    <xf numFmtId="3" fontId="0" fillId="0" borderId="1" xfId="0" applyNumberForma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</cellXfs>
  <cellStyles count="5">
    <cellStyle name="Hipervínculo" xfId="1" builtinId="8"/>
    <cellStyle name="Normal" xfId="0" builtinId="0"/>
    <cellStyle name="Normal 2" xfId="2" xr:uid="{00000000-0005-0000-0000-000002000000}"/>
    <cellStyle name="Normal 2 5 2 2" xfId="3" xr:uid="{C23BA2AA-524F-4F0D-8CAC-7500976D0BCE}"/>
    <cellStyle name="Porcentaje" xfId="4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7" formatCode="#,##0.0"/>
    </dxf>
    <dxf>
      <numFmt numFmtId="167" formatCode="#,##0.0"/>
    </dxf>
    <dxf>
      <numFmt numFmtId="167" formatCode="#,##0.0"/>
    </dxf>
  </dxfs>
  <tableStyles count="0" defaultTableStyle="TableStyleMedium2" defaultPivotStyle="PivotStyleLight16"/>
  <colors>
    <mruColors>
      <color rgb="FF595A5C"/>
      <color rgb="FFED3237"/>
      <color rgb="FFD52B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30555555555556"/>
          <c:y val="0.14186507936507936"/>
          <c:w val="0.52638888888888891"/>
          <c:h val="0.75198412698412698"/>
        </c:manualLayout>
      </c:layout>
      <c:doughnutChart>
        <c:varyColors val="1"/>
        <c:ser>
          <c:idx val="0"/>
          <c:order val="0"/>
          <c:tx>
            <c:strRef>
              <c:f>'Gráfico circular (SECTORES)'!$G$8</c:f>
              <c:strCache>
                <c:ptCount val="1"/>
                <c:pt idx="0">
                  <c:v>Monto 
(en MM)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 prstMaterial="matte">
              <a:bevelT w="165100" prst="coolSlant"/>
            </a:sp3d>
          </c:spPr>
          <c:explosion val="3"/>
          <c:dPt>
            <c:idx val="0"/>
            <c:bubble3D val="0"/>
            <c:spPr>
              <a:solidFill>
                <a:srgbClr val="D16309"/>
              </a:solidFill>
              <a:scene3d>
                <a:camera prst="orthographicFront"/>
                <a:lightRig rig="threePt" dir="t"/>
              </a:scene3d>
              <a:sp3d prstMaterial="matte"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1-6423-4B3C-AD92-7F279C21D1C1}"/>
              </c:ext>
            </c:extLst>
          </c:dPt>
          <c:dPt>
            <c:idx val="1"/>
            <c:bubble3D val="0"/>
            <c:spPr>
              <a:solidFill>
                <a:srgbClr val="D00000"/>
              </a:solidFill>
              <a:scene3d>
                <a:camera prst="orthographicFront"/>
                <a:lightRig rig="threePt" dir="t"/>
              </a:scene3d>
              <a:sp3d prstMaterial="matte"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3-6423-4B3C-AD92-7F279C21D1C1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 prstMaterial="matte"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5-6423-4B3C-AD92-7F279C21D1C1}"/>
              </c:ext>
            </c:extLst>
          </c:dPt>
          <c:dPt>
            <c:idx val="3"/>
            <c:bubble3D val="0"/>
            <c:spPr>
              <a:solidFill>
                <a:srgbClr val="6EA92D"/>
              </a:solidFill>
              <a:scene3d>
                <a:camera prst="orthographicFront"/>
                <a:lightRig rig="threePt" dir="t"/>
              </a:scene3d>
              <a:sp3d prstMaterial="matte"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7-6423-4B3C-AD92-7F279C21D1C1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 prstMaterial="matte"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9-6423-4B3C-AD92-7F279C21D1C1}"/>
              </c:ext>
            </c:extLst>
          </c:dPt>
          <c:dPt>
            <c:idx val="5"/>
            <c:bubble3D val="0"/>
            <c:spPr>
              <a:solidFill>
                <a:srgbClr val="7D0063"/>
              </a:solidFill>
              <a:scene3d>
                <a:camera prst="orthographicFront"/>
                <a:lightRig rig="threePt" dir="t"/>
              </a:scene3d>
              <a:sp3d prstMaterial="matte"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B-6423-4B3C-AD92-7F279C21D1C1}"/>
              </c:ext>
            </c:extLst>
          </c:dPt>
          <c:dLbls>
            <c:dLbl>
              <c:idx val="0"/>
              <c:layout>
                <c:manualLayout>
                  <c:x val="-0.11915642680784717"/>
                  <c:y val="3.042338457692788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23-4B3C-AD92-7F279C21D1C1}"/>
                </c:ext>
              </c:extLst>
            </c:dLbl>
            <c:dLbl>
              <c:idx val="1"/>
              <c:layout>
                <c:manualLayout>
                  <c:x val="0.11530651228095801"/>
                  <c:y val="-9.523809523809523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23-4B3C-AD92-7F279C21D1C1}"/>
                </c:ext>
              </c:extLst>
            </c:dLbl>
            <c:dLbl>
              <c:idx val="2"/>
              <c:layout>
                <c:manualLayout>
                  <c:x val="0.11753508313928737"/>
                  <c:y val="-6.349206349206355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23-4B3C-AD92-7F279C21D1C1}"/>
                </c:ext>
              </c:extLst>
            </c:dLbl>
            <c:dLbl>
              <c:idx val="3"/>
              <c:layout>
                <c:manualLayout>
                  <c:x val="0.12060379282575667"/>
                  <c:y val="1.587270341207341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23-4B3C-AD92-7F279C21D1C1}"/>
                </c:ext>
              </c:extLst>
            </c:dLbl>
            <c:dLbl>
              <c:idx val="4"/>
              <c:layout>
                <c:manualLayout>
                  <c:x val="0.1177538732151051"/>
                  <c:y val="0.1230155605549306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23-4B3C-AD92-7F279C21D1C1}"/>
                </c:ext>
              </c:extLst>
            </c:dLbl>
            <c:dLbl>
              <c:idx val="5"/>
              <c:layout>
                <c:manualLayout>
                  <c:x val="2.7875587904185008E-2"/>
                  <c:y val="0.1547615923009622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23-4B3C-AD92-7F279C21D1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circular (SECTORES)'!$E$9:$E$14</c:f>
              <c:strCache>
                <c:ptCount val="6"/>
                <c:pt idx="0">
                  <c:v>Educacion</c:v>
                </c:pt>
                <c:pt idx="1">
                  <c:v>Orden Publico Y Seguridad</c:v>
                </c:pt>
                <c:pt idx="2">
                  <c:v>Salud</c:v>
                </c:pt>
                <c:pt idx="3">
                  <c:v>Transporte</c:v>
                </c:pt>
                <c:pt idx="4">
                  <c:v>Comercio</c:v>
                </c:pt>
                <c:pt idx="5">
                  <c:v>Otros</c:v>
                </c:pt>
              </c:strCache>
            </c:strRef>
          </c:cat>
          <c:val>
            <c:numRef>
              <c:f>'Gráfico circular (SECTORES)'!$G$9:$G$14</c:f>
              <c:numCache>
                <c:formatCode>"S/"#,##0</c:formatCode>
                <c:ptCount val="6"/>
                <c:pt idx="0">
                  <c:v>379.0246074800001</c:v>
                </c:pt>
                <c:pt idx="1">
                  <c:v>78.824788699999985</c:v>
                </c:pt>
                <c:pt idx="2">
                  <c:v>31.045338129999998</c:v>
                </c:pt>
                <c:pt idx="3">
                  <c:v>29.539754729999995</c:v>
                </c:pt>
                <c:pt idx="4">
                  <c:v>17.547428239999999</c:v>
                </c:pt>
                <c:pt idx="5">
                  <c:v>27.693264339999999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423-4B3C-AD92-7F279C21D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53"/>
        <c:holeSize val="6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INDICE!A1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356349</xdr:colOff>
      <xdr:row>2</xdr:row>
      <xdr:rowOff>189378</xdr:rowOff>
    </xdr:from>
    <xdr:to>
      <xdr:col>13</xdr:col>
      <xdr:colOff>1028141</xdr:colOff>
      <xdr:row>18</xdr:row>
      <xdr:rowOff>151278</xdr:rowOff>
    </xdr:to>
    <xdr:graphicFrame macro="">
      <xdr:nvGraphicFramePr>
        <xdr:cNvPr id="4" name="8 Gráfico">
          <a:extLst>
            <a:ext uri="{FF2B5EF4-FFF2-40B4-BE49-F238E27FC236}">
              <a16:creationId xmlns:a16="http://schemas.microsoft.com/office/drawing/2014/main" id="{1645E98C-B826-4CD6-B44D-4F895BDC3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9526</xdr:colOff>
      <xdr:row>0</xdr:row>
      <xdr:rowOff>85726</xdr:rowOff>
    </xdr:from>
    <xdr:to>
      <xdr:col>4</xdr:col>
      <xdr:colOff>873499</xdr:colOff>
      <xdr:row>2</xdr:row>
      <xdr:rowOff>142875</xdr:rowOff>
    </xdr:to>
    <xdr:pic>
      <xdr:nvPicPr>
        <xdr:cNvPr id="5" name="16 Imagen" descr="Imagen relaciona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03088D-68C2-42F1-AB96-FE88B643E69E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5" t="17047" r="2958" b="17610"/>
        <a:stretch/>
      </xdr:blipFill>
      <xdr:spPr bwMode="auto">
        <a:xfrm>
          <a:off x="4095751" y="85726"/>
          <a:ext cx="1797423" cy="4381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0.32708</cdr:x>
      <cdr:y>0.29464</cdr:y>
    </cdr:from>
    <cdr:to>
      <cdr:x>0.64792</cdr:x>
      <cdr:y>0.74405</cdr:y>
    </cdr:to>
    <cdr:sp macro="" textlink="">
      <cdr:nvSpPr>
        <cdr:cNvPr id="2" name="object 24"/>
        <cdr:cNvSpPr txBox="1"/>
      </cdr:nvSpPr>
      <cdr:spPr>
        <a:xfrm xmlns:a="http://schemas.openxmlformats.org/drawingml/2006/main">
          <a:off x="1495425" y="942976"/>
          <a:ext cx="1466849" cy="1438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12700" rIns="0" bIns="0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12700" marR="5080" indent="2540" algn="ctr">
            <a:lnSpc>
              <a:spcPct val="100000"/>
            </a:lnSpc>
            <a:spcBef>
              <a:spcPts val="100"/>
            </a:spcBef>
          </a:pPr>
          <a:r>
            <a:rPr lang="es-ES" sz="1800" b="0" spc="0" dirty="0">
              <a:latin typeface="+mn-lt"/>
              <a:cs typeface="Arial Narrow"/>
            </a:rPr>
            <a:t>Inversión</a:t>
          </a:r>
          <a:endParaRPr lang="es-ES" sz="1800" b="0" spc="0" baseline="0" dirty="0">
            <a:latin typeface="+mn-lt"/>
            <a:cs typeface="Arial Narrow"/>
          </a:endParaRPr>
        </a:p>
        <a:p xmlns:a="http://schemas.openxmlformats.org/drawingml/2006/main">
          <a:pPr marL="12700" marR="5080" indent="2540" algn="ctr">
            <a:lnSpc>
              <a:spcPct val="100000"/>
            </a:lnSpc>
            <a:spcBef>
              <a:spcPts val="100"/>
            </a:spcBef>
          </a:pPr>
          <a:r>
            <a:rPr lang="es-ES" sz="1800" b="0" spc="0" baseline="0" dirty="0">
              <a:latin typeface="+mn-lt"/>
              <a:cs typeface="Arial Narrow"/>
            </a:rPr>
            <a:t>por tipología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sultor111/Desktop/Base%20de%20datos%20OxI%20(Insumo%20para%20gr&#225;ficos%20y%20estad&#237;sticas)%20(25.03.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disticas totales"/>
      <sheetName val="BASE GENERAL"/>
      <sheetName val="INDICE"/>
      <sheetName val="OxI por años GN-GSN (META DID)"/>
      <sheetName val="OxI por años (HISTÓRICO)"/>
      <sheetName val="Comparativo OxI (MESES)"/>
      <sheetName val="Gráfico circular (SECTORES)"/>
      <sheetName val="PIP Adjudicados"/>
      <sheetName val="PIP Concluidos"/>
      <sheetName val="Ranking Entidades (TOP 5)"/>
      <sheetName val="Ranking de Departamentos"/>
      <sheetName val="OxI por nivel(monto y Nºobras)"/>
      <sheetName val="Beneficiarios por sector"/>
      <sheetName val="Ranking de Empresas(Nºde proy)"/>
      <sheetName val="Ranking de Empresas(Monto)"/>
      <sheetName val="Ranking Empresas (Monto) (2)"/>
      <sheetName val="OxI por Departamento y Empresa"/>
      <sheetName val="Monto de Inversión Ejecutado"/>
      <sheetName val="Ranking de Empresas(2019)"/>
      <sheetName val="Ranking de Empresas(2020)"/>
      <sheetName val="Ranking de Empresas(2021)"/>
      <sheetName val="Ranking Entidad (Monto)"/>
      <sheetName val="Hoja1"/>
      <sheetName val="Hoja2"/>
      <sheetName val="Hoja3"/>
      <sheetName val="Hoja4"/>
      <sheetName val="Hoja6"/>
      <sheetName val="Saneamiento"/>
      <sheetName val="Adj. Saneamiento"/>
      <sheetName val="Conc. Saneamiento"/>
      <sheetName val="Educación"/>
      <sheetName val="Empresas Mineras"/>
      <sheetName val="InversionOxI-TopeCIPRL"/>
      <sheetName val="SectorXDepart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Enrique Cieza Osorio" refreshedDate="44670.635459375" createdVersion="7" refreshedVersion="7" minRefreshableVersion="3" recordCount="33" xr:uid="{86D2445A-D740-4D30-8F5F-21D390331265}">
  <cacheSource type="worksheet">
    <worksheetSource ref="B4:L37" sheet="Proyectos OxI"/>
  </cacheSource>
  <cacheFields count="11">
    <cacheField name="N°" numFmtId="0">
      <sharedItems containsSemiMixedTypes="0" containsString="0" containsNumber="1" containsInteger="1" minValue="1" maxValue="33"/>
    </cacheField>
    <cacheField name="ESTADO DE PROYECTO_x000a_(FASE OXI *1)" numFmtId="0">
      <sharedItems/>
    </cacheField>
    <cacheField name="NIVEL" numFmtId="0">
      <sharedItems/>
    </cacheField>
    <cacheField name="DEPARTAMENTO" numFmtId="0">
      <sharedItems count="12">
        <s v="APURIMAC"/>
        <s v="CUSCO"/>
        <s v="HUANCAVELICA"/>
        <s v="MADRE DE DIOS"/>
        <s v="LORETO"/>
        <s v="LAMBAYEQUE"/>
        <s v="PIURA"/>
        <s v="LIMA"/>
        <s v="AREQUIPA"/>
        <s v="ANCASH"/>
        <s v="ICA"/>
        <s v="PUNO"/>
      </sharedItems>
    </cacheField>
    <cacheField name="PROVINCIA" numFmtId="0">
      <sharedItems/>
    </cacheField>
    <cacheField name="DISTRITO" numFmtId="0">
      <sharedItems/>
    </cacheField>
    <cacheField name="ENTIDAD PÚBLICA" numFmtId="0">
      <sharedItems count="14">
        <s v="GOBIERNO REGIONAL DE APURIMAC"/>
        <s v="GOBIERNO REGIONAL DE CUSCO"/>
        <s v="GOBIERNO REGIONAL DE HUANCAVELICA"/>
        <s v="MINISTERIO DE EDUCACION"/>
        <s v="MINISTERIO DEL INTERIOR"/>
        <s v="MUNICIPALIDAD DISTRITAL _x000a_DE YAVARI"/>
        <s v="MUNICIPALIDAD DISTRITAL DE CERRO COLORADO"/>
        <s v="MUNICIPALIDAD DISTRITAL DE JANGAS"/>
        <s v="MUNICIPALIDAD DISTRITAL DE MARANGANI"/>
        <s v="MUNICIPALIDAD DISTRITAL DE MARIANO MELGAR"/>
        <s v="MUNICIPALIDAD DISTRITAL DE SUNAMPE"/>
        <s v="MUNICIPALIDAD DISTRITAL DE TAMBOGRANDE"/>
        <s v="MUNICIPALIDAD PROVINCIAL DE SAN ROMAN"/>
        <s v="GOBIERNO REGIONAL DE LORETO"/>
      </sharedItems>
    </cacheField>
    <cacheField name="CODIGO SNIP/_x000a_INVIERTE.PE" numFmtId="0">
      <sharedItems containsSemiMixedTypes="0" containsString="0" containsNumber="1" containsInteger="1" minValue="2224673" maxValue="2522263"/>
    </cacheField>
    <cacheField name="NOMBRE DEL PROYECTO" numFmtId="0">
      <sharedItems longText="1"/>
    </cacheField>
    <cacheField name="TIPOLOGIA" numFmtId="0">
      <sharedItems count="9">
        <s v="COMERCIO"/>
        <s v="EDUCACION"/>
        <s v="ORDEN PUBLICO Y SEGURIDAD"/>
        <s v="VIVIENDA Y DESARROLLO URBANO"/>
        <s v="TRANSPORTE"/>
        <s v="COMUNICACIONES"/>
        <s v="DEPORTE"/>
        <s v="GESTION"/>
        <s v="SALUD"/>
      </sharedItems>
    </cacheField>
    <cacheField name="MONTO DE INVERSIÓN REFERENCIAL_x000a_(EN S/ M)" numFmtId="164">
      <sharedItems containsSemiMixedTypes="0" containsString="0" containsNumber="1" minValue="2608287.5099999998" maxValue="80519439.9599999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n v="1"/>
    <s v="CON INFORME PREVIO"/>
    <s v="GR"/>
    <x v="0"/>
    <s v="ANDAHUAYLAS"/>
    <s v="TALAVERA"/>
    <x v="0"/>
    <n v="2444397"/>
    <s v="MEJORAMIENTO Y AMPLIACION DEL MERCADO DE ABASTOS NUESTRA SEÑORA DEL PRADO DE LA LOCALIDAD DE TALAVERA DEL DISTRITO DE TALAVERA - PROVINCIA DE ANDAHUAYLAS - DEPARTAMENTO DE APURIMAC"/>
    <x v="0"/>
    <n v="17547428.239999998"/>
  </r>
  <r>
    <n v="2"/>
    <s v="CON INFORME PREVIO"/>
    <s v="GR"/>
    <x v="1"/>
    <s v="QUISPICANCHI"/>
    <s v="CCATCA"/>
    <x v="1"/>
    <n v="2332243"/>
    <s v="MEJORAMIENTO DE LA OFERTA DEL SERVICIO EDUCATIVO DE LA INSTITUCIÓN EDUCATIVA PRIMARIA NRO. 50539 EN LA COMUNIDAD DE CJATACAMARA DE CCATCA, DISTRITO DE CCATCA - QUISPICANCHI - CUSCO"/>
    <x v="1"/>
    <n v="8015167.0199999996"/>
  </r>
  <r>
    <n v="3"/>
    <s v="CON INFORME PREVIO"/>
    <s v="GR"/>
    <x v="1"/>
    <s v="PARURO"/>
    <s v="PACARITAMBO"/>
    <x v="1"/>
    <n v="2335336"/>
    <s v="MEJORAMIENTO Y AMPLIACIÓN DEL SERVICIO EDUCATIVO DEL CENTRO RURAL DE FORMACIÓN EN ALTERNANCIA AYARKUNAQ YACHAYWASIN DE LA COMUNIDAD DE HUANIMPAMPA, DISTRITO DE PACCARITAMBO - PARURO - CUSCO"/>
    <x v="1"/>
    <n v="9354289.6300000008"/>
  </r>
  <r>
    <n v="4"/>
    <s v="CON INFORME PREVIO"/>
    <s v="GR"/>
    <x v="1"/>
    <s v="CANAS"/>
    <s v="TUPAC AMARU"/>
    <x v="1"/>
    <n v="2440360"/>
    <s v="MEJORAMIENTO DE LA PRESTACIÓN DEL SERVICIO EDUCATIVO EN EL NIVEL PRIMARIA Y SECUNDARIA DE LA INSTITUCIÓN EDUCATIVA 56116 INCA TUPAC AMARU II, DEL CENTRO POBLADO DE SURIMANA DEL DISTRITO DE TUPAC AMARU - PROVINCIA DE CANAS - DEPARTAMENTO DE CUSCO"/>
    <x v="1"/>
    <n v="7872955.7800000003"/>
  </r>
  <r>
    <n v="5"/>
    <s v="CON INFORME PREVIO"/>
    <s v="GR"/>
    <x v="1"/>
    <s v="CANAS"/>
    <s v="LANGUI"/>
    <x v="1"/>
    <n v="2280387"/>
    <s v="MEJORAMIENTO DE LOS SERVICIOS EDUCATIVOS EN LAS INSTITUCIONES EDUCATIVAS PRIMARIAS N 56168 EN LA C.C. CONDE VILUYO Y N 56167 EL PORVENIR EN LA C.C. DE URINSAYA COLLANA, DISTRITO DE LANGUI, PROVINCIA DE CANAS - CUSCO"/>
    <x v="1"/>
    <n v="3195947.88"/>
  </r>
  <r>
    <n v="6"/>
    <s v="CON INFORME PREVIO"/>
    <s v="GR"/>
    <x v="1"/>
    <s v="CUSCO"/>
    <s v="WANCHAQ"/>
    <x v="1"/>
    <n v="2389044"/>
    <s v="MEJORAMIENTO DEL SERVICIO EDUCATIVO DE LA I.E. PRIMARIA Y SECUNDARIA 50731 NUESTRA SEÑORA DE LA NATIVIDAD DE PROGRESO, DISTRITO DE WANCHAQ - CUSCO - CUSCO"/>
    <x v="1"/>
    <n v="15011637.630000001"/>
  </r>
  <r>
    <n v="7"/>
    <s v="CON INFORME PREVIO"/>
    <s v="GR"/>
    <x v="1"/>
    <s v="URUBAMBA"/>
    <s v="OLLANTAYTAMBO"/>
    <x v="1"/>
    <n v="2361667"/>
    <s v="MEJORAMIENTO DEL SERVICIO EDUCATIVO DE LA I.E. MIXTA 50618 DEL NIVEL PRIMARIO EN LA COMUNIDAD CAMPESINA DE PATACANCHA, - DISTRITO DE OLLANTAYTAMBO - PROVINCIA DE URUBAMBA - REGIÓN CUSCO"/>
    <x v="1"/>
    <n v="11301414.09"/>
  </r>
  <r>
    <n v="8"/>
    <s v="CON INFORME PREVIO"/>
    <s v="GR"/>
    <x v="2"/>
    <s v="HUANCAVELICA"/>
    <s v="ASCENSION"/>
    <x v="2"/>
    <n v="2414956"/>
    <s v="MEJORAMIENTO DE LOS SERVICIOS EDUCATIVOS DE LA INSTITUCIÓN EDUCATIVA LA VICTORIA DE AYACUCHO, DISTRITO DE ASCENSION, PROVINCIA Y DEPARTAMENTO DE HUANCAVELICA"/>
    <x v="1"/>
    <n v="80519439.959999993"/>
  </r>
  <r>
    <n v="9"/>
    <s v="CON INFORME PREVIO"/>
    <s v="GN"/>
    <x v="3"/>
    <s v="TAMBOPATA"/>
    <s v="TAMBOPATA"/>
    <x v="3"/>
    <n v="2327896"/>
    <s v="CREACION DEL SERVICIO EDUCATIVO ESPECIALIZADO PARA ALUMNOS DEL 2DO GRADO DE SECUNDARIA DE EDUCACIÓN BÁSICA REGULAR CON ALTO DESEMPEÑO ACADÉMICO DE LA REGIÓN DE MADRE DE DIOS"/>
    <x v="1"/>
    <n v="75176008"/>
  </r>
  <r>
    <n v="10"/>
    <s v="CON INFORME PREVIO"/>
    <s v="GN"/>
    <x v="4"/>
    <s v="MAYNAS"/>
    <s v="SAN JUAN BAUTISTA"/>
    <x v="3"/>
    <n v="2322659"/>
    <s v="CREACION DEL SERVICIO EDUCATIVO ESPECIALIZADO PARA ALUMNOS DEL 2DO GRADO DE SECUNDARIA DE EDUCACIÓN BÁSICA REGULAR CON ALTO DESEMPEÑO ACADÉMICO DE LA REGIÓN DE LORETO"/>
    <x v="1"/>
    <n v="74060458"/>
  </r>
  <r>
    <n v="11"/>
    <s v="CON INFORME PREVIO"/>
    <s v="GN"/>
    <x v="5"/>
    <s v="CHICLAYO"/>
    <s v="ETEN"/>
    <x v="3"/>
    <n v="2319179"/>
    <s v="CREACION DEL SERVICIO EDUCATIVO ESPECIALIZADO PARA ALUMNOS DEL 2DO GRADO DE SECUNDARIA DE EDUCACIÓN BÁSICA REGULAR CON ALTO DESEMPEÑO ACADÉMICO DE LA REGIÓN DE LAMBAYEQUE"/>
    <x v="1"/>
    <n v="60636861.82"/>
  </r>
  <r>
    <n v="12"/>
    <s v="CON INFORME PREVIO"/>
    <s v="GN"/>
    <x v="6"/>
    <s v="PIURA"/>
    <s v="LAS LOMAS"/>
    <x v="3"/>
    <n v="2224673"/>
    <s v="MEJORAMIENTO DEL SERVICIO DE EDUCACIÓN INICIAL, PRIMARIA Y SECUNDARIA DE LA IEP N° 15349 DEL CASERÍO LA MENTA, DISTRITO DE LAS LOMAS – PIURA – PIURA"/>
    <x v="1"/>
    <n v="5893795.9100000001"/>
  </r>
  <r>
    <n v="13"/>
    <s v="CON INFORME PREVIO"/>
    <s v="GN"/>
    <x v="6"/>
    <s v="SULLANA"/>
    <s v="IGNACIO ESCUDERO"/>
    <x v="3"/>
    <n v="2250180"/>
    <s v="MEJORAMIENTO DE LOS SERVICIOS DE EDUCACIÓN INICIAL, PRIMARIA Y SECUNDARIA DE LA I.E. MONTE LIMA, DISTRITO DE IGNACIO ESCUDERO, PROVINCIA DE SULLANA, DEPARTAMENTO DE PIURA"/>
    <x v="1"/>
    <n v="7561999.6600000001"/>
  </r>
  <r>
    <n v="14"/>
    <s v="CON INFORME PREVIO"/>
    <s v="GN"/>
    <x v="6"/>
    <s v="SULLANA"/>
    <s v="QUEROCOTILLO"/>
    <x v="3"/>
    <n v="2227170"/>
    <s v="AMPLIACIÓN Y MEJORAMIENTO DEL SERVICIO EDUCATIVO DEL NIVEL SECUNDARIO EN LA INSTITUCIÓN EDUCATIVA SAN FRANCISCO DE CHOCAN, DISTRITO DE QUERECOTILLO, PROVINCIA DE SULLANA, DEPARTAMENTO DE PIURA"/>
    <x v="1"/>
    <n v="7386468.2400000002"/>
  </r>
  <r>
    <n v="15"/>
    <s v="CON INFORME PREVIO"/>
    <s v="GN"/>
    <x v="7"/>
    <s v="LIMA"/>
    <s v="VILLA EL SALVADOR"/>
    <x v="4"/>
    <n v="2354510"/>
    <s v="MEJORAMIENTO DEL SERVICIO POLICIAL DE LA COMISARÍA PNP URBANIZACON PACHACAMAC, DISTRITO DE VILLA EL SALVADOR - PROVINCIA DE LIMA - REGIÓN LIMA"/>
    <x v="2"/>
    <n v="9102500.7799999993"/>
  </r>
  <r>
    <n v="16"/>
    <s v="CON INFORME PREVIO"/>
    <s v="GN"/>
    <x v="7"/>
    <s v="LIMA"/>
    <s v="LIMA"/>
    <x v="4"/>
    <n v="2354370"/>
    <s v="MEJORAMIENTO DEL SERVICIO POLICIAL DE LA COMISARIA PNP PALOMINO, DISTRITO DE LIMA - PROVINCIA DE LIMA - REGIÓN LIMA"/>
    <x v="2"/>
    <n v="6304458.6500000004"/>
  </r>
  <r>
    <n v="17"/>
    <s v="CON INFORME PREVIO"/>
    <s v="GN"/>
    <x v="7"/>
    <s v="LIMA"/>
    <s v="COMAS"/>
    <x v="4"/>
    <n v="2354428"/>
    <s v="MEJORAMIENTO DEL SERVICIO POLICIAL DE LA COMISARIA PNP UNIVERSITARIA, CENTRO POBLADO DE COMAS - DISTRITO DE COMAS - PROVINCIA DE LIMA - REGIÓN LIMA"/>
    <x v="2"/>
    <n v="8210921.2300000004"/>
  </r>
  <r>
    <n v="18"/>
    <s v="CON INFORME PREVIO"/>
    <s v="GN"/>
    <x v="7"/>
    <s v="LIMA"/>
    <s v="VILLA MARIA DEL TRIUNFO"/>
    <x v="4"/>
    <n v="2354517"/>
    <s v="MEJORAMIENTO DEL SERVICIO POLICIAL DE LA COMISARÍA PNP SAN FRANCISCO DE LA TABLADA DE LURIN, SAN FRANCISCO DE LA TABLADA DE LURIN - DISTRITO DE VILLA MARIA DEL TRIUNFO - PROVINCIA DE LIMA - REGIÓN LIMA"/>
    <x v="2"/>
    <n v="6456550.04"/>
  </r>
  <r>
    <n v="19"/>
    <s v="CON INFORME PREVIO"/>
    <s v="GN"/>
    <x v="7"/>
    <s v="LIMA"/>
    <s v="CHORRILLOS"/>
    <x v="4"/>
    <n v="2354512"/>
    <s v="MEJORAMIENTO DEL SERVICIO POLICIAL DE LA COMISARIA PNP CHORRILLOS - CENTRO POBLADO DE CHORRILLOS - DISTRITO DE CHORRILLOS - PROVINCIA DE LIMA - REGIÓN LIMA"/>
    <x v="2"/>
    <n v="9051348.6799999997"/>
  </r>
  <r>
    <n v="20"/>
    <s v="CON INFORME PREVIO"/>
    <s v="GN"/>
    <x v="7"/>
    <s v="LIMA"/>
    <s v="ATE"/>
    <x v="4"/>
    <n v="2354459"/>
    <s v="MEJORAMIENTO DEL SERVICIO POLICIAL DE LA COMISARIA PNP SALAMANCA - DISTRITO DE ATE - PROVINCIA DE LIMA - REGIÓN LIMA"/>
    <x v="2"/>
    <n v="7275868.25"/>
  </r>
  <r>
    <n v="21"/>
    <s v="CON INFORME PREVIO"/>
    <s v="GN"/>
    <x v="7"/>
    <s v="LIMA"/>
    <s v="VILLA MARIA DEL TRIUNFO"/>
    <x v="4"/>
    <n v="2354527"/>
    <s v="MEJORAMIENTO DEL SERVICIO POLICIAL DE LA COMISARÍA PNP NUEVA ESPERANZA, DISTRITO DE VILLA MARIA DEL TRIUNFO - PROVINCIA DE LIMA - REGIÓN LIMA"/>
    <x v="2"/>
    <n v="7235933.2400000002"/>
  </r>
  <r>
    <n v="22"/>
    <s v="CON INFORME PREVIO"/>
    <s v="GN"/>
    <x v="7"/>
    <s v="LIMA"/>
    <s v="COMAS"/>
    <x v="4"/>
    <n v="2354430"/>
    <s v="MEJORAMIENTO DEL SERVICIO POLICIAL DE LA COMISARIA PNP COLLIQUE, DISTRITO DE COMAS - PROVINCIA DE LIMA - REGIÓN LIMA"/>
    <x v="2"/>
    <n v="6272165.8700000001"/>
  </r>
  <r>
    <n v="23"/>
    <s v="CON INFORME PREVIO"/>
    <s v="GLD"/>
    <x v="4"/>
    <s v="MARISCAL RAMON CASTILLA"/>
    <s v="YAVARI"/>
    <x v="5"/>
    <n v="2305547"/>
    <s v="CREACION DEL CEMENTERIO MUNICIPAL EN LA LOCALIDAD DE ISLANDIA, DISTRITO DE YAVARI - MARISCAL RAMON CASTILLA - LORETO"/>
    <x v="3"/>
    <n v="2918109.25"/>
  </r>
  <r>
    <n v="24"/>
    <s v="CON INFORME PREVIO"/>
    <s v="GLD"/>
    <x v="8"/>
    <s v="AREQUIPA"/>
    <s v="CERRO COLORADO"/>
    <x v="6"/>
    <n v="2480390"/>
    <s v="MEJORAMIENTO DEL SERVICIO DE MOVILIDAD URBANA EN LA ASOCIACIÓN URBANIZADORA SOR ANA DE LOS ÁNGELES Y MONTEAGUDO, SECTOR I, III, IV Y V, DEL DISTRITO DE CERRO COLORADO - PROVINCIA DE AREQUIPA - DEPARTAMENTO DE AREQUIPA"/>
    <x v="4"/>
    <n v="19881676.25"/>
  </r>
  <r>
    <n v="25"/>
    <s v="CON INFORME PREVIO"/>
    <s v="GLD "/>
    <x v="9"/>
    <s v="HUARAZ"/>
    <s v="JANGAS"/>
    <x v="7"/>
    <n v="2499525"/>
    <s v="CREACION DEL SERVICIO DE ACCESO A INTERNET MEDIANTE BANDA ANCHA_x000a_PARA LAS LOCALIDADES DEL DISTRITO DE JANGAS - PROVINCIA DE HUARAZ -_x000a_DEPARTAMENTO DE ANCASH"/>
    <x v="5"/>
    <n v="5953085.4299999997"/>
  </r>
  <r>
    <n v="26"/>
    <s v="CON INFORME PREVIO"/>
    <s v="GLD"/>
    <x v="1"/>
    <s v="CANCHIS"/>
    <s v="MARANGANI"/>
    <x v="8"/>
    <n v="2521188"/>
    <s v="MEJORAMIENTO Y AMPLIACION DEL SERVICIO DE EDUCACIÓN SECUNDARIA DE LA INSTITUCIÓN EDUCATIVA TÉCNICO INDUSTRIAL JORGE CHAVEZ DEL DISTRITO DE MARANGANI - PROVINCIA DE CANCHIS - DEPARTAMENTO DE CUSCO"/>
    <x v="1"/>
    <n v="13038163.859999999"/>
  </r>
  <r>
    <n v="27"/>
    <s v="CON INFORME PREVIO"/>
    <s v="GLD"/>
    <x v="8"/>
    <s v="AREQUIPA"/>
    <s v="MARIANO MELGAR"/>
    <x v="9"/>
    <n v="2522263"/>
    <s v="MEJORAMIENTO Y AMPLIACION DEL SERVICIO DE SEGURIDAD CIUDADANA EN EL DISTRITO DE MARIANO MELGAR - PROVINCIA DE AREQUIPA - DEPARTAMENTO DE AREQUIPA"/>
    <x v="2"/>
    <n v="7344498.5"/>
  </r>
  <r>
    <n v="28"/>
    <s v="CON INFORME PREVIO"/>
    <s v="GLD"/>
    <x v="8"/>
    <s v="AREQUIPA"/>
    <s v="MARIANO MELGAR"/>
    <x v="9"/>
    <n v="2475036"/>
    <s v="MEJORAMIENTO DEL SERVICIO RECREATIVO DEL COMPLEJO MULTIDEPORTIVO MARACANA EN EL PUEBLO JOVEN GENERALISIMO JOSE DE SAN MARTIN ZONA A, MZ 17A LOTE 1 DEL DISTRITO DE MARIANO MELGAR - PROVINCIA DE AREQUIPA - DEPARTAMENTO DE AREQUIPA"/>
    <x v="6"/>
    <n v="10307569.66"/>
  </r>
  <r>
    <n v="29"/>
    <s v="CON INFORME PREVIO"/>
    <s v="GLD"/>
    <x v="8"/>
    <s v="AREQUIPA"/>
    <s v="MARIANO MELGAR"/>
    <x v="9"/>
    <n v="2454268"/>
    <s v="MEJORAMIENTO DEL SERVICIO DE TRANSITABILIDAD PEATONAL Y VEHICULAR EN EL ASENTAMIENTO HUAMANO CERRITO BELEN DEL DISTRITO DE MARIANO MELGAR - PROVINCIA DE AREQUIPA - DEPARTAMENTO DE AREQUIPA"/>
    <x v="4"/>
    <n v="7049790.9699999997"/>
  </r>
  <r>
    <n v="30"/>
    <s v="CON INFORME PREVIO"/>
    <s v="GLD"/>
    <x v="10"/>
    <s v="CHINCHA"/>
    <s v="SUNAMPE"/>
    <x v="10"/>
    <n v="2519402"/>
    <s v="MEJORAMIENTO Y AMPLIACION DE LA CAPACIDAD OPERATIVA DEL POOL DE MAQUINARIAS Y VEHICULOS DE LA MUNICIPALIDAD DISTRITAL DE SUNAMPE DISTRITO DE SUNAMPE - PROVINCIA DE CHINCHA - DEPARTAMENTO DE ICA"/>
    <x v="7"/>
    <n v="8514500"/>
  </r>
  <r>
    <n v="31"/>
    <s v="CON INFORME PREVIO"/>
    <s v="GLD"/>
    <x v="6"/>
    <s v="PIURA"/>
    <s v="TAMBOGRANDE"/>
    <x v="11"/>
    <n v="2460690"/>
    <s v="MEJORAMIENTO DE LOS SERVICIOS DE TRANSITABILIDAD EN LA MZ. 50, MZ. 57 Y MZ. 61 DEL JR. PIURA, MZ. 50, MZ. 57 DEL JR. LIMA, MZ. 61 DEL JR. CATACAOS; Y EL JR. CASTILLA EN EL CASCO URBANO DE LA CIUDAD DE TAMBO GRANDE DEL DISTRITO DE TAMBO GRANDE - PROVINCIA DE PIURA - DEPARTAMENTO DE PIURA"/>
    <x v="4"/>
    <n v="2608287.5099999998"/>
  </r>
  <r>
    <n v="32"/>
    <s v="CON INFORME PREVIO"/>
    <s v="GLP"/>
    <x v="11"/>
    <s v="SAN ROMAN"/>
    <s v="JULIACA"/>
    <x v="12"/>
    <n v="2508242"/>
    <s v="MEJORAMIENTO DEL SERVICIO DE SEGURIDAD CIUDADANA EN EL DISTRITO DE JULIACA - PROVINCIA DE SAN ROMAN - DEPARTAMENTO DE PUNO"/>
    <x v="2"/>
    <n v="11570543.460000001"/>
  </r>
  <r>
    <n v="33"/>
    <s v="POR OBTENER INFORME PREVIO"/>
    <s v="GR"/>
    <x v="4"/>
    <s v="MAYNAS"/>
    <s v="INIDIANA"/>
    <x v="13"/>
    <n v="2492784"/>
    <s v="MEJORAMIENTO Y AMPLIACION DE LA CAPACIDAD RESOLUTIVA DEL CENTRO DE SALUD DE LA LOCALIDAD DE INDIANA DEL DISTRITO DE INDIANA - PROVINCIA DE MAYNAS - DEPARTAMENTO DE LORETO"/>
    <x v="8"/>
    <n v="31045338.12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A0D2CD-8666-4D8C-85A7-1FB46B8CB6D7}" name="TablaDinámica3" cacheId="1936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47:C60" firstHeaderRow="0" firstDataRow="1" firstDataCol="1"/>
  <pivotFields count="11">
    <pivotField showAll="0"/>
    <pivotField showAll="0"/>
    <pivotField showAll="0"/>
    <pivotField axis="axisRow" showAll="0" sortType="descending">
      <items count="13">
        <item x="9"/>
        <item x="0"/>
        <item x="8"/>
        <item x="1"/>
        <item x="2"/>
        <item x="10"/>
        <item x="5"/>
        <item x="7"/>
        <item x="4"/>
        <item x="3"/>
        <item x="6"/>
        <item x="1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>
      <items count="15">
        <item x="0"/>
        <item x="1"/>
        <item x="2"/>
        <item x="13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showAll="0" sortType="descending">
      <items count="10">
        <item x="0"/>
        <item x="5"/>
        <item x="6"/>
        <item x="1"/>
        <item x="7"/>
        <item x="2"/>
        <item x="8"/>
        <item x="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164" showAll="0"/>
  </pivotFields>
  <rowFields count="1">
    <field x="3"/>
  </rowFields>
  <rowItems count="13">
    <i>
      <x v="8"/>
    </i>
    <i>
      <x v="4"/>
    </i>
    <i>
      <x v="9"/>
    </i>
    <i>
      <x v="3"/>
    </i>
    <i>
      <x v="6"/>
    </i>
    <i>
      <x v="7"/>
    </i>
    <i>
      <x v="2"/>
    </i>
    <i>
      <x v="10"/>
    </i>
    <i>
      <x v="1"/>
    </i>
    <i>
      <x v="11"/>
    </i>
    <i>
      <x v="5"/>
    </i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MONTO DE INVERSIÓN_x000a_(EN S/ M)" fld="10" baseField="0" baseItem="0" numFmtId="167"/>
    <dataField name="N° PROYECTO" fld="8" subtotal="count" baseField="0" baseItem="0"/>
  </dataFields>
  <formats count="1">
    <format dxfId="1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643427-2D35-4DD4-9DCC-0EE83A65DA9E}" name="TablaDinámica2" cacheId="1936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25:C40" firstHeaderRow="0" firstDataRow="1" firstDataCol="1"/>
  <pivotFields count="11">
    <pivotField showAll="0"/>
    <pivotField showAll="0"/>
    <pivotField showAll="0"/>
    <pivotField showAll="0">
      <items count="13">
        <item x="9"/>
        <item x="0"/>
        <item x="8"/>
        <item x="1"/>
        <item x="2"/>
        <item x="10"/>
        <item x="5"/>
        <item x="7"/>
        <item x="4"/>
        <item x="3"/>
        <item x="6"/>
        <item x="11"/>
        <item t="default"/>
      </items>
    </pivotField>
    <pivotField showAll="0"/>
    <pivotField showAll="0"/>
    <pivotField axis="axisRow" showAll="0" sortType="descending">
      <items count="15">
        <item x="0"/>
        <item x="1"/>
        <item x="2"/>
        <item x="13"/>
        <item x="3"/>
        <item x="4"/>
        <item x="5"/>
        <item x="6"/>
        <item x="7"/>
        <item x="8"/>
        <item x="9"/>
        <item x="10"/>
        <item x="11"/>
        <item x="1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showAll="0" sortType="descending">
      <items count="10">
        <item x="0"/>
        <item x="5"/>
        <item x="6"/>
        <item x="1"/>
        <item x="7"/>
        <item x="2"/>
        <item x="8"/>
        <item x="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164" showAll="0"/>
  </pivotFields>
  <rowFields count="1">
    <field x="6"/>
  </rowFields>
  <rowItems count="15">
    <i>
      <x v="4"/>
    </i>
    <i>
      <x v="2"/>
    </i>
    <i>
      <x v="5"/>
    </i>
    <i>
      <x v="1"/>
    </i>
    <i>
      <x v="3"/>
    </i>
    <i>
      <x v="10"/>
    </i>
    <i>
      <x v="7"/>
    </i>
    <i>
      <x/>
    </i>
    <i>
      <x v="9"/>
    </i>
    <i>
      <x v="13"/>
    </i>
    <i>
      <x v="11"/>
    </i>
    <i>
      <x v="8"/>
    </i>
    <i>
      <x v="6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MONTO DE INVERSIÓN_x000a_(EN S/ M)" fld="10" baseField="0" baseItem="0" numFmtId="167"/>
    <dataField name="N° PROYECTO" fld="8" subtotal="count" baseField="0" baseItem="0"/>
  </dataFields>
  <formats count="1">
    <format dxfId="9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99C18E-B2B8-4299-8350-46928F4FFF8D}" name="TablaDinámica1" cacheId="1936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8:C18" firstHeaderRow="0" firstDataRow="1" firstDataCol="1"/>
  <pivotFields count="11"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 sortType="descending">
      <items count="10">
        <item x="0"/>
        <item x="5"/>
        <item x="6"/>
        <item x="1"/>
        <item x="7"/>
        <item x="2"/>
        <item x="8"/>
        <item x="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164" showAll="0"/>
  </pivotFields>
  <rowFields count="1">
    <field x="9"/>
  </rowFields>
  <rowItems count="10">
    <i>
      <x v="3"/>
    </i>
    <i>
      <x v="5"/>
    </i>
    <i>
      <x v="6"/>
    </i>
    <i>
      <x v="7"/>
    </i>
    <i>
      <x/>
    </i>
    <i>
      <x v="2"/>
    </i>
    <i>
      <x v="4"/>
    </i>
    <i>
      <x v="1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MONTO DE INVERSIÓN_x000a_(EN S/ M)" fld="10" baseField="0" baseItem="0" numFmtId="167"/>
    <dataField name="N° PROYECTO" fld="8" subtotal="count" baseField="0" baseItem="0"/>
  </dataFields>
  <formats count="1">
    <format dxfId="8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fi5.mef.gob.pe/invierte/formato/verFichaSNIP/30943/0/0" TargetMode="External"/><Relationship Id="rId18" Type="http://schemas.openxmlformats.org/officeDocument/2006/relationships/hyperlink" Target="https://ofi5.mef.gob.pe/invierte/formato/verProyecto/14869" TargetMode="External"/><Relationship Id="rId26" Type="http://schemas.openxmlformats.org/officeDocument/2006/relationships/hyperlink" Target="https://ofi5.mef.gob.pe/invierte/formato/verProyecto/132570" TargetMode="External"/><Relationship Id="rId3" Type="http://schemas.openxmlformats.org/officeDocument/2006/relationships/hyperlink" Target="https://ofi5.mef.gob.pe/invierte/formato/verFichaSNIP/374430/0/0" TargetMode="External"/><Relationship Id="rId21" Type="http://schemas.openxmlformats.org/officeDocument/2006/relationships/hyperlink" Target="https://ofi5.mef.gob.pe/invierte/formato/verProyecto/8486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ofi5.mef.gob.pe/invierte/formato/verProyecto/14819" TargetMode="External"/><Relationship Id="rId12" Type="http://schemas.openxmlformats.org/officeDocument/2006/relationships/hyperlink" Target="https://ofi5.mef.gob.pe/invierte/formato/verFichaSNIP/264829/0/0" TargetMode="External"/><Relationship Id="rId17" Type="http://schemas.openxmlformats.org/officeDocument/2006/relationships/hyperlink" Target="https://ofi5.mef.gob.pe/invierte/formato/verProyecto/14835" TargetMode="External"/><Relationship Id="rId25" Type="http://schemas.openxmlformats.org/officeDocument/2006/relationships/hyperlink" Target="https://ofi5.mef.gob.pe/invierte/formato/verProyecto/131502" TargetMode="External"/><Relationship Id="rId33" Type="http://schemas.openxmlformats.org/officeDocument/2006/relationships/hyperlink" Target="https://ofi5.mef.gob.pe/invierte/formato/verFichaSNIP/356151/0/0" TargetMode="External"/><Relationship Id="rId2" Type="http://schemas.openxmlformats.org/officeDocument/2006/relationships/hyperlink" Target="https://ofi5.mef.gob.pe/invierte/formato/verFichaSNIP/371539/0/0" TargetMode="External"/><Relationship Id="rId16" Type="http://schemas.openxmlformats.org/officeDocument/2006/relationships/hyperlink" Target="https://ofi5.mef.gob.pe/invierte/formato/verProyecto/14225" TargetMode="External"/><Relationship Id="rId20" Type="http://schemas.openxmlformats.org/officeDocument/2006/relationships/hyperlink" Target="https://ofi5.mef.gob.pe/invierte/formato/verProyecto/8481" TargetMode="External"/><Relationship Id="rId29" Type="http://schemas.openxmlformats.org/officeDocument/2006/relationships/hyperlink" Target="https://ofi5.mef.gob.pe/invierte/formato/verProyecto/129714" TargetMode="External"/><Relationship Id="rId1" Type="http://schemas.openxmlformats.org/officeDocument/2006/relationships/hyperlink" Target="https://ofi5.mef.gob.pe/invierte/formato/verProyecto/53379" TargetMode="External"/><Relationship Id="rId6" Type="http://schemas.openxmlformats.org/officeDocument/2006/relationships/hyperlink" Target="https://ofi5.mef.gob.pe/invierte/formato/verProyecto/7027" TargetMode="External"/><Relationship Id="rId11" Type="http://schemas.openxmlformats.org/officeDocument/2006/relationships/hyperlink" Target="https://ofi5.mef.gob.pe/invierte/formato/verFichaSNIP/237494/0/0" TargetMode="External"/><Relationship Id="rId24" Type="http://schemas.openxmlformats.org/officeDocument/2006/relationships/hyperlink" Target="https://ofi5.mef.gob.pe/invierte/formato/verProyecto/110203" TargetMode="External"/><Relationship Id="rId32" Type="http://schemas.openxmlformats.org/officeDocument/2006/relationships/hyperlink" Target="https://ofi5.mef.gob.pe/invierte/formato/verProyecto/103626" TargetMode="External"/><Relationship Id="rId5" Type="http://schemas.openxmlformats.org/officeDocument/2006/relationships/hyperlink" Target="https://ofi5.mef.gob.pe/invierte/formato/verFichaSNIP/324031/0/0" TargetMode="External"/><Relationship Id="rId15" Type="http://schemas.openxmlformats.org/officeDocument/2006/relationships/hyperlink" Target="https://ofi5.mef.gob.pe/invierte/formato/verProyecto/8476" TargetMode="External"/><Relationship Id="rId23" Type="http://schemas.openxmlformats.org/officeDocument/2006/relationships/hyperlink" Target="https://ofi5.mef.gob.pe/invierte/formato/verProyecto/90996" TargetMode="External"/><Relationship Id="rId28" Type="http://schemas.openxmlformats.org/officeDocument/2006/relationships/hyperlink" Target="https://ofi5.mef.gob.pe/invierte/formato/verProyecto/63811" TargetMode="External"/><Relationship Id="rId10" Type="http://schemas.openxmlformats.org/officeDocument/2006/relationships/hyperlink" Target="https://ofi5.mef.gob.pe/invierte/formato/verFichaSNIP/359582/0/0" TargetMode="External"/><Relationship Id="rId19" Type="http://schemas.openxmlformats.org/officeDocument/2006/relationships/hyperlink" Target="https://ofi5.mef.gob.pe/invierte/formato/verProyecto/15434" TargetMode="External"/><Relationship Id="rId31" Type="http://schemas.openxmlformats.org/officeDocument/2006/relationships/hyperlink" Target="https://ofi5.mef.gob.pe/invierte/formato/verProyecto/118726" TargetMode="External"/><Relationship Id="rId4" Type="http://schemas.openxmlformats.org/officeDocument/2006/relationships/hyperlink" Target="https://ofi5.mef.gob.pe/invierte/formato/verProyecto/48914" TargetMode="External"/><Relationship Id="rId9" Type="http://schemas.openxmlformats.org/officeDocument/2006/relationships/hyperlink" Target="https://ofi5.mef.gob.pe/invierte/formato/verFichaSNIP/364287/0/0" TargetMode="External"/><Relationship Id="rId14" Type="http://schemas.openxmlformats.org/officeDocument/2006/relationships/hyperlink" Target="https://ofi5.mef.gob.pe/invierte/formato/verProyecto/8483" TargetMode="External"/><Relationship Id="rId22" Type="http://schemas.openxmlformats.org/officeDocument/2006/relationships/hyperlink" Target="https://ofi5.mef.gob.pe/invierte/formato/verFichaSNIP/344338/0/0" TargetMode="External"/><Relationship Id="rId27" Type="http://schemas.openxmlformats.org/officeDocument/2006/relationships/hyperlink" Target="https://ofi5.mef.gob.pe/invierte/formato/verProyecto/85528" TargetMode="External"/><Relationship Id="rId30" Type="http://schemas.openxmlformats.org/officeDocument/2006/relationships/hyperlink" Target="https://ofi5.mef.gob.pe/invierte/formato/verProyecto/70655" TargetMode="External"/><Relationship Id="rId8" Type="http://schemas.openxmlformats.org/officeDocument/2006/relationships/hyperlink" Target="https://ofi5.mef.gob.pe/invierte/formato/verProyecto/23115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7670D-A971-417D-831D-FF9A9842761A}">
  <dimension ref="B1:N37"/>
  <sheetViews>
    <sheetView showGridLines="0" tabSelected="1" workbookViewId="0">
      <pane ySplit="4" topLeftCell="A5" activePane="bottomLeft" state="frozen"/>
      <selection pane="bottomLeft" activeCell="O6" sqref="O6"/>
    </sheetView>
  </sheetViews>
  <sheetFormatPr defaultColWidth="11.42578125" defaultRowHeight="15"/>
  <cols>
    <col min="1" max="1" width="2.85546875" customWidth="1"/>
    <col min="2" max="2" width="4.5703125" customWidth="1"/>
    <col min="3" max="3" width="15.42578125" customWidth="1"/>
    <col min="4" max="4" width="10.5703125" customWidth="1"/>
    <col min="5" max="5" width="13.28515625" customWidth="1"/>
    <col min="6" max="6" width="18.42578125" customWidth="1"/>
    <col min="7" max="7" width="17.7109375" customWidth="1"/>
    <col min="8" max="8" width="16.85546875" customWidth="1"/>
    <col min="10" max="10" width="57.140625" customWidth="1"/>
    <col min="11" max="11" width="14.5703125" bestFit="1" customWidth="1"/>
    <col min="12" max="12" width="19.7109375" customWidth="1"/>
    <col min="13" max="13" width="17.42578125" bestFit="1" customWidth="1"/>
    <col min="14" max="14" width="22.7109375" customWidth="1"/>
    <col min="15" max="15" width="15" customWidth="1"/>
  </cols>
  <sheetData>
    <row r="1" spans="2:14" ht="7.5" customHeight="1"/>
    <row r="2" spans="2:14" ht="23.25" customHeight="1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2:14" ht="7.5" customHeight="1">
      <c r="I3" s="4"/>
      <c r="J3" s="5"/>
    </row>
    <row r="4" spans="2:14" ht="36">
      <c r="B4" s="3" t="s">
        <v>1</v>
      </c>
      <c r="C4" s="15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2:14" ht="48">
      <c r="B5" s="1">
        <v>1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  <c r="I5" s="2">
        <v>2444397</v>
      </c>
      <c r="J5" s="7" t="s">
        <v>20</v>
      </c>
      <c r="K5" s="6" t="s">
        <v>21</v>
      </c>
      <c r="L5" s="8">
        <v>17547428.239999998</v>
      </c>
      <c r="M5" s="9">
        <v>101632666</v>
      </c>
      <c r="N5" s="6" t="s">
        <v>22</v>
      </c>
    </row>
    <row r="6" spans="2:14" ht="36">
      <c r="B6" s="1">
        <v>2</v>
      </c>
      <c r="C6" s="6" t="s">
        <v>14</v>
      </c>
      <c r="D6" s="6" t="s">
        <v>15</v>
      </c>
      <c r="E6" s="6" t="s">
        <v>23</v>
      </c>
      <c r="F6" s="6" t="s">
        <v>24</v>
      </c>
      <c r="G6" s="6" t="s">
        <v>25</v>
      </c>
      <c r="H6" s="6" t="s">
        <v>26</v>
      </c>
      <c r="I6" s="2">
        <v>2332243</v>
      </c>
      <c r="J6" s="7" t="s">
        <v>27</v>
      </c>
      <c r="K6" s="6" t="s">
        <v>28</v>
      </c>
      <c r="L6" s="8">
        <v>8015167.0199999996</v>
      </c>
      <c r="M6" s="9">
        <v>822789789</v>
      </c>
      <c r="N6" s="6" t="s">
        <v>22</v>
      </c>
    </row>
    <row r="7" spans="2:14" ht="48">
      <c r="B7" s="1">
        <v>3</v>
      </c>
      <c r="C7" s="6" t="s">
        <v>14</v>
      </c>
      <c r="D7" s="6" t="s">
        <v>15</v>
      </c>
      <c r="E7" s="6" t="s">
        <v>23</v>
      </c>
      <c r="F7" s="6" t="s">
        <v>29</v>
      </c>
      <c r="G7" s="6" t="s">
        <v>30</v>
      </c>
      <c r="H7" s="6" t="s">
        <v>26</v>
      </c>
      <c r="I7" s="2">
        <v>2335336</v>
      </c>
      <c r="J7" s="7" t="s">
        <v>31</v>
      </c>
      <c r="K7" s="6" t="s">
        <v>28</v>
      </c>
      <c r="L7" s="8">
        <v>9354289.6300000008</v>
      </c>
      <c r="M7" s="9">
        <v>822789789</v>
      </c>
      <c r="N7" s="6" t="s">
        <v>22</v>
      </c>
    </row>
    <row r="8" spans="2:14" ht="48">
      <c r="B8" s="1">
        <v>4</v>
      </c>
      <c r="C8" s="6" t="s">
        <v>14</v>
      </c>
      <c r="D8" s="6" t="s">
        <v>15</v>
      </c>
      <c r="E8" s="6" t="s">
        <v>23</v>
      </c>
      <c r="F8" s="6" t="s">
        <v>32</v>
      </c>
      <c r="G8" s="6" t="s">
        <v>33</v>
      </c>
      <c r="H8" s="6" t="s">
        <v>26</v>
      </c>
      <c r="I8" s="2">
        <v>2440360</v>
      </c>
      <c r="J8" s="14" t="s">
        <v>34</v>
      </c>
      <c r="K8" s="6" t="s">
        <v>28</v>
      </c>
      <c r="L8" s="8">
        <v>7872955.7800000003</v>
      </c>
      <c r="M8" s="9">
        <v>822789789</v>
      </c>
      <c r="N8" s="6" t="s">
        <v>22</v>
      </c>
    </row>
    <row r="9" spans="2:14" ht="48">
      <c r="B9" s="1">
        <v>5</v>
      </c>
      <c r="C9" s="6" t="s">
        <v>14</v>
      </c>
      <c r="D9" s="6" t="s">
        <v>15</v>
      </c>
      <c r="E9" s="6" t="s">
        <v>23</v>
      </c>
      <c r="F9" s="6" t="s">
        <v>32</v>
      </c>
      <c r="G9" s="6" t="s">
        <v>35</v>
      </c>
      <c r="H9" s="6" t="s">
        <v>26</v>
      </c>
      <c r="I9" s="2">
        <v>2280387</v>
      </c>
      <c r="J9" s="14" t="s">
        <v>36</v>
      </c>
      <c r="K9" s="6" t="s">
        <v>28</v>
      </c>
      <c r="L9" s="8">
        <v>3195947.88</v>
      </c>
      <c r="M9" s="9">
        <v>822789789</v>
      </c>
      <c r="N9" s="6" t="s">
        <v>22</v>
      </c>
    </row>
    <row r="10" spans="2:14" ht="36">
      <c r="B10" s="1">
        <v>6</v>
      </c>
      <c r="C10" s="6" t="s">
        <v>14</v>
      </c>
      <c r="D10" s="6" t="s">
        <v>15</v>
      </c>
      <c r="E10" s="6" t="s">
        <v>23</v>
      </c>
      <c r="F10" s="6" t="s">
        <v>23</v>
      </c>
      <c r="G10" s="6" t="s">
        <v>37</v>
      </c>
      <c r="H10" s="6" t="s">
        <v>26</v>
      </c>
      <c r="I10" s="2">
        <v>2389044</v>
      </c>
      <c r="J10" s="14" t="s">
        <v>38</v>
      </c>
      <c r="K10" s="6" t="s">
        <v>28</v>
      </c>
      <c r="L10" s="8">
        <v>15011637.630000001</v>
      </c>
      <c r="M10" s="9">
        <v>822789789</v>
      </c>
      <c r="N10" s="6" t="s">
        <v>22</v>
      </c>
    </row>
    <row r="11" spans="2:14" ht="48">
      <c r="B11" s="1">
        <v>7</v>
      </c>
      <c r="C11" s="6" t="s">
        <v>14</v>
      </c>
      <c r="D11" s="6" t="s">
        <v>15</v>
      </c>
      <c r="E11" s="6" t="s">
        <v>23</v>
      </c>
      <c r="F11" s="6" t="s">
        <v>39</v>
      </c>
      <c r="G11" s="6" t="s">
        <v>40</v>
      </c>
      <c r="H11" s="6" t="s">
        <v>26</v>
      </c>
      <c r="I11" s="2">
        <v>2361667</v>
      </c>
      <c r="J11" s="14" t="s">
        <v>41</v>
      </c>
      <c r="K11" s="6" t="s">
        <v>28</v>
      </c>
      <c r="L11" s="8">
        <v>11301414.09</v>
      </c>
      <c r="M11" s="9">
        <v>822789789</v>
      </c>
      <c r="N11" s="6" t="s">
        <v>22</v>
      </c>
    </row>
    <row r="12" spans="2:14" ht="48">
      <c r="B12" s="1">
        <v>8</v>
      </c>
      <c r="C12" s="6" t="s">
        <v>14</v>
      </c>
      <c r="D12" s="6" t="s">
        <v>15</v>
      </c>
      <c r="E12" s="6" t="s">
        <v>42</v>
      </c>
      <c r="F12" s="6" t="s">
        <v>42</v>
      </c>
      <c r="G12" s="6" t="s">
        <v>43</v>
      </c>
      <c r="H12" s="6" t="s">
        <v>44</v>
      </c>
      <c r="I12" s="2">
        <v>2414956</v>
      </c>
      <c r="J12" s="7" t="s">
        <v>45</v>
      </c>
      <c r="K12" s="6" t="s">
        <v>28</v>
      </c>
      <c r="L12" s="13">
        <v>80519439.959999993</v>
      </c>
      <c r="M12" s="9" t="s">
        <v>46</v>
      </c>
      <c r="N12" s="6" t="s">
        <v>47</v>
      </c>
    </row>
    <row r="13" spans="2:14" ht="36">
      <c r="B13" s="1">
        <v>9</v>
      </c>
      <c r="C13" s="6" t="s">
        <v>14</v>
      </c>
      <c r="D13" s="6" t="s">
        <v>48</v>
      </c>
      <c r="E13" s="6" t="s">
        <v>49</v>
      </c>
      <c r="F13" s="6" t="s">
        <v>50</v>
      </c>
      <c r="G13" s="6" t="s">
        <v>50</v>
      </c>
      <c r="H13" s="6" t="s">
        <v>51</v>
      </c>
      <c r="I13" s="2">
        <v>2327896</v>
      </c>
      <c r="J13" s="7" t="s">
        <v>52</v>
      </c>
      <c r="K13" s="6" t="s">
        <v>28</v>
      </c>
      <c r="L13" s="8">
        <v>75176008</v>
      </c>
      <c r="M13" s="9" t="s">
        <v>53</v>
      </c>
      <c r="N13" s="6" t="s">
        <v>54</v>
      </c>
    </row>
    <row r="14" spans="2:14" ht="36">
      <c r="B14" s="1">
        <v>10</v>
      </c>
      <c r="C14" s="6" t="s">
        <v>14</v>
      </c>
      <c r="D14" s="6" t="s">
        <v>48</v>
      </c>
      <c r="E14" s="6" t="s">
        <v>55</v>
      </c>
      <c r="F14" s="6" t="s">
        <v>56</v>
      </c>
      <c r="G14" s="6" t="s">
        <v>57</v>
      </c>
      <c r="H14" s="6" t="s">
        <v>51</v>
      </c>
      <c r="I14" s="2">
        <v>2322659</v>
      </c>
      <c r="J14" s="7" t="s">
        <v>58</v>
      </c>
      <c r="K14" s="6" t="s">
        <v>28</v>
      </c>
      <c r="L14" s="8">
        <v>74060458</v>
      </c>
      <c r="M14" s="9" t="s">
        <v>53</v>
      </c>
      <c r="N14" s="6" t="s">
        <v>54</v>
      </c>
    </row>
    <row r="15" spans="2:14" ht="36">
      <c r="B15" s="1">
        <v>11</v>
      </c>
      <c r="C15" s="6" t="s">
        <v>14</v>
      </c>
      <c r="D15" s="6" t="s">
        <v>48</v>
      </c>
      <c r="E15" s="6" t="s">
        <v>59</v>
      </c>
      <c r="F15" s="6" t="s">
        <v>60</v>
      </c>
      <c r="G15" s="6" t="s">
        <v>61</v>
      </c>
      <c r="H15" s="6" t="s">
        <v>51</v>
      </c>
      <c r="I15" s="2">
        <v>2319179</v>
      </c>
      <c r="J15" s="7" t="s">
        <v>62</v>
      </c>
      <c r="K15" s="6" t="s">
        <v>28</v>
      </c>
      <c r="L15" s="8">
        <v>60636861.82</v>
      </c>
      <c r="M15" s="9" t="s">
        <v>53</v>
      </c>
      <c r="N15" s="6" t="s">
        <v>54</v>
      </c>
    </row>
    <row r="16" spans="2:14" ht="36">
      <c r="B16" s="1">
        <v>12</v>
      </c>
      <c r="C16" s="6" t="s">
        <v>14</v>
      </c>
      <c r="D16" s="6" t="s">
        <v>48</v>
      </c>
      <c r="E16" s="6" t="s">
        <v>63</v>
      </c>
      <c r="F16" s="6" t="s">
        <v>63</v>
      </c>
      <c r="G16" s="6" t="s">
        <v>64</v>
      </c>
      <c r="H16" s="6" t="s">
        <v>51</v>
      </c>
      <c r="I16" s="2">
        <v>2224673</v>
      </c>
      <c r="J16" s="7" t="s">
        <v>65</v>
      </c>
      <c r="K16" s="6" t="s">
        <v>28</v>
      </c>
      <c r="L16" s="8">
        <v>5893795.9100000001</v>
      </c>
      <c r="M16" s="9" t="s">
        <v>53</v>
      </c>
      <c r="N16" s="6" t="s">
        <v>54</v>
      </c>
    </row>
    <row r="17" spans="2:14" ht="36">
      <c r="B17" s="1">
        <v>13</v>
      </c>
      <c r="C17" s="6" t="s">
        <v>14</v>
      </c>
      <c r="D17" s="6" t="s">
        <v>48</v>
      </c>
      <c r="E17" s="6" t="s">
        <v>63</v>
      </c>
      <c r="F17" s="6" t="s">
        <v>66</v>
      </c>
      <c r="G17" s="6" t="s">
        <v>67</v>
      </c>
      <c r="H17" s="6" t="s">
        <v>51</v>
      </c>
      <c r="I17" s="2">
        <v>2250180</v>
      </c>
      <c r="J17" s="7" t="s">
        <v>68</v>
      </c>
      <c r="K17" s="6" t="s">
        <v>28</v>
      </c>
      <c r="L17" s="8">
        <v>7561999.6600000001</v>
      </c>
      <c r="M17" s="9" t="s">
        <v>53</v>
      </c>
      <c r="N17" s="6" t="s">
        <v>54</v>
      </c>
    </row>
    <row r="18" spans="2:14" ht="48">
      <c r="B18" s="1">
        <v>14</v>
      </c>
      <c r="C18" s="6" t="s">
        <v>14</v>
      </c>
      <c r="D18" s="6" t="s">
        <v>48</v>
      </c>
      <c r="E18" s="6" t="s">
        <v>63</v>
      </c>
      <c r="F18" s="6" t="s">
        <v>66</v>
      </c>
      <c r="G18" s="6" t="s">
        <v>69</v>
      </c>
      <c r="H18" s="6" t="s">
        <v>51</v>
      </c>
      <c r="I18" s="2">
        <v>2227170</v>
      </c>
      <c r="J18" s="7" t="s">
        <v>70</v>
      </c>
      <c r="K18" s="6" t="s">
        <v>28</v>
      </c>
      <c r="L18" s="8">
        <v>7386468.2400000002</v>
      </c>
      <c r="M18" s="9" t="s">
        <v>53</v>
      </c>
      <c r="N18" s="6" t="s">
        <v>54</v>
      </c>
    </row>
    <row r="19" spans="2:14" ht="36">
      <c r="B19" s="1">
        <v>15</v>
      </c>
      <c r="C19" s="6" t="s">
        <v>14</v>
      </c>
      <c r="D19" s="6" t="s">
        <v>48</v>
      </c>
      <c r="E19" s="6" t="s">
        <v>71</v>
      </c>
      <c r="F19" s="6" t="s">
        <v>71</v>
      </c>
      <c r="G19" s="6" t="s">
        <v>72</v>
      </c>
      <c r="H19" s="6" t="s">
        <v>73</v>
      </c>
      <c r="I19" s="2">
        <v>2354510</v>
      </c>
      <c r="J19" s="7" t="s">
        <v>74</v>
      </c>
      <c r="K19" s="6" t="s">
        <v>75</v>
      </c>
      <c r="L19" s="8">
        <v>9102500.7799999993</v>
      </c>
      <c r="M19" s="9" t="s">
        <v>53</v>
      </c>
      <c r="N19" s="6" t="s">
        <v>76</v>
      </c>
    </row>
    <row r="20" spans="2:14" ht="24">
      <c r="B20" s="1">
        <v>16</v>
      </c>
      <c r="C20" s="6" t="s">
        <v>14</v>
      </c>
      <c r="D20" s="6" t="s">
        <v>48</v>
      </c>
      <c r="E20" s="6" t="s">
        <v>71</v>
      </c>
      <c r="F20" s="6" t="s">
        <v>71</v>
      </c>
      <c r="G20" s="6" t="s">
        <v>71</v>
      </c>
      <c r="H20" s="6" t="s">
        <v>73</v>
      </c>
      <c r="I20" s="2">
        <v>2354370</v>
      </c>
      <c r="J20" s="7" t="s">
        <v>77</v>
      </c>
      <c r="K20" s="6" t="s">
        <v>75</v>
      </c>
      <c r="L20" s="8">
        <v>6304458.6500000004</v>
      </c>
      <c r="M20" s="9" t="s">
        <v>53</v>
      </c>
      <c r="N20" s="6" t="s">
        <v>76</v>
      </c>
    </row>
    <row r="21" spans="2:14" ht="36">
      <c r="B21" s="1">
        <v>17</v>
      </c>
      <c r="C21" s="6" t="s">
        <v>14</v>
      </c>
      <c r="D21" s="6" t="s">
        <v>48</v>
      </c>
      <c r="E21" s="6" t="s">
        <v>71</v>
      </c>
      <c r="F21" s="6" t="s">
        <v>71</v>
      </c>
      <c r="G21" s="6" t="s">
        <v>78</v>
      </c>
      <c r="H21" s="6" t="s">
        <v>73</v>
      </c>
      <c r="I21" s="2">
        <v>2354428</v>
      </c>
      <c r="J21" s="7" t="s">
        <v>79</v>
      </c>
      <c r="K21" s="6" t="s">
        <v>75</v>
      </c>
      <c r="L21" s="8">
        <v>8210921.2300000004</v>
      </c>
      <c r="M21" s="9" t="s">
        <v>53</v>
      </c>
      <c r="N21" s="6" t="s">
        <v>76</v>
      </c>
    </row>
    <row r="22" spans="2:14" ht="48">
      <c r="B22" s="1">
        <v>18</v>
      </c>
      <c r="C22" s="6" t="s">
        <v>14</v>
      </c>
      <c r="D22" s="6" t="s">
        <v>48</v>
      </c>
      <c r="E22" s="6" t="s">
        <v>71</v>
      </c>
      <c r="F22" s="6" t="s">
        <v>71</v>
      </c>
      <c r="G22" s="6" t="s">
        <v>80</v>
      </c>
      <c r="H22" s="6" t="s">
        <v>73</v>
      </c>
      <c r="I22" s="2">
        <v>2354517</v>
      </c>
      <c r="J22" s="7" t="s">
        <v>81</v>
      </c>
      <c r="K22" s="6" t="s">
        <v>75</v>
      </c>
      <c r="L22" s="8">
        <v>6456550.04</v>
      </c>
      <c r="M22" s="9" t="s">
        <v>53</v>
      </c>
      <c r="N22" s="6" t="s">
        <v>76</v>
      </c>
    </row>
    <row r="23" spans="2:14" ht="36">
      <c r="B23" s="1">
        <v>19</v>
      </c>
      <c r="C23" s="6" t="s">
        <v>14</v>
      </c>
      <c r="D23" s="6" t="s">
        <v>48</v>
      </c>
      <c r="E23" s="6" t="s">
        <v>71</v>
      </c>
      <c r="F23" s="6" t="s">
        <v>71</v>
      </c>
      <c r="G23" s="6" t="s">
        <v>82</v>
      </c>
      <c r="H23" s="6" t="s">
        <v>73</v>
      </c>
      <c r="I23" s="2">
        <v>2354512</v>
      </c>
      <c r="J23" s="7" t="s">
        <v>83</v>
      </c>
      <c r="K23" s="6" t="s">
        <v>75</v>
      </c>
      <c r="L23" s="8">
        <v>9051348.6799999997</v>
      </c>
      <c r="M23" s="9" t="s">
        <v>53</v>
      </c>
      <c r="N23" s="6" t="s">
        <v>76</v>
      </c>
    </row>
    <row r="24" spans="2:14" ht="24">
      <c r="B24" s="1">
        <v>20</v>
      </c>
      <c r="C24" s="6" t="s">
        <v>14</v>
      </c>
      <c r="D24" s="6" t="s">
        <v>48</v>
      </c>
      <c r="E24" s="6" t="s">
        <v>71</v>
      </c>
      <c r="F24" s="6" t="s">
        <v>71</v>
      </c>
      <c r="G24" s="6" t="s">
        <v>84</v>
      </c>
      <c r="H24" s="6" t="s">
        <v>73</v>
      </c>
      <c r="I24" s="2">
        <v>2354459</v>
      </c>
      <c r="J24" s="7" t="s">
        <v>85</v>
      </c>
      <c r="K24" s="6" t="s">
        <v>75</v>
      </c>
      <c r="L24" s="8">
        <v>7275868.25</v>
      </c>
      <c r="M24" s="9" t="s">
        <v>53</v>
      </c>
      <c r="N24" s="6" t="s">
        <v>76</v>
      </c>
    </row>
    <row r="25" spans="2:14" ht="36">
      <c r="B25" s="1">
        <v>21</v>
      </c>
      <c r="C25" s="6" t="s">
        <v>14</v>
      </c>
      <c r="D25" s="6" t="s">
        <v>48</v>
      </c>
      <c r="E25" s="6" t="s">
        <v>71</v>
      </c>
      <c r="F25" s="6" t="s">
        <v>71</v>
      </c>
      <c r="G25" s="6" t="s">
        <v>80</v>
      </c>
      <c r="H25" s="6" t="s">
        <v>73</v>
      </c>
      <c r="I25" s="2">
        <v>2354527</v>
      </c>
      <c r="J25" s="7" t="s">
        <v>86</v>
      </c>
      <c r="K25" s="6" t="s">
        <v>75</v>
      </c>
      <c r="L25" s="8">
        <v>7235933.2400000002</v>
      </c>
      <c r="M25" s="9" t="s">
        <v>53</v>
      </c>
      <c r="N25" s="6" t="s">
        <v>87</v>
      </c>
    </row>
    <row r="26" spans="2:14" ht="24">
      <c r="B26" s="1">
        <v>22</v>
      </c>
      <c r="C26" s="6" t="s">
        <v>14</v>
      </c>
      <c r="D26" s="6" t="s">
        <v>48</v>
      </c>
      <c r="E26" s="6" t="s">
        <v>71</v>
      </c>
      <c r="F26" s="6" t="s">
        <v>71</v>
      </c>
      <c r="G26" s="6" t="s">
        <v>78</v>
      </c>
      <c r="H26" s="6" t="s">
        <v>73</v>
      </c>
      <c r="I26" s="2">
        <v>2354430</v>
      </c>
      <c r="J26" s="7" t="s">
        <v>88</v>
      </c>
      <c r="K26" s="6" t="s">
        <v>75</v>
      </c>
      <c r="L26" s="8">
        <v>6272165.8700000001</v>
      </c>
      <c r="M26" s="9" t="s">
        <v>53</v>
      </c>
      <c r="N26" s="6" t="s">
        <v>87</v>
      </c>
    </row>
    <row r="27" spans="2:14" ht="36">
      <c r="B27" s="1">
        <v>23</v>
      </c>
      <c r="C27" s="6" t="s">
        <v>14</v>
      </c>
      <c r="D27" s="10" t="s">
        <v>89</v>
      </c>
      <c r="E27" s="10" t="s">
        <v>55</v>
      </c>
      <c r="F27" s="10" t="s">
        <v>90</v>
      </c>
      <c r="G27" s="6" t="s">
        <v>91</v>
      </c>
      <c r="H27" s="10" t="s">
        <v>92</v>
      </c>
      <c r="I27" s="2">
        <v>2305547</v>
      </c>
      <c r="J27" s="11" t="s">
        <v>93</v>
      </c>
      <c r="K27" s="10" t="s">
        <v>94</v>
      </c>
      <c r="L27" s="8">
        <v>2918109.25</v>
      </c>
      <c r="M27" s="12">
        <v>2990881</v>
      </c>
      <c r="N27" s="6" t="s">
        <v>87</v>
      </c>
    </row>
    <row r="28" spans="2:14" ht="48">
      <c r="B28" s="1">
        <v>24</v>
      </c>
      <c r="C28" s="6" t="s">
        <v>14</v>
      </c>
      <c r="D28" s="6" t="s">
        <v>89</v>
      </c>
      <c r="E28" s="6" t="s">
        <v>95</v>
      </c>
      <c r="F28" s="6" t="s">
        <v>95</v>
      </c>
      <c r="G28" s="6" t="s">
        <v>96</v>
      </c>
      <c r="H28" s="6" t="s">
        <v>97</v>
      </c>
      <c r="I28" s="2">
        <v>2480390</v>
      </c>
      <c r="J28" s="7" t="s">
        <v>98</v>
      </c>
      <c r="K28" s="6" t="s">
        <v>99</v>
      </c>
      <c r="L28" s="8">
        <v>19881676.25</v>
      </c>
      <c r="M28" s="9">
        <v>202985529</v>
      </c>
      <c r="N28" s="6" t="s">
        <v>54</v>
      </c>
    </row>
    <row r="29" spans="2:14" ht="48">
      <c r="B29" s="1">
        <v>25</v>
      </c>
      <c r="C29" s="6" t="s">
        <v>14</v>
      </c>
      <c r="D29" s="10" t="s">
        <v>100</v>
      </c>
      <c r="E29" s="10" t="s">
        <v>101</v>
      </c>
      <c r="F29" s="10" t="s">
        <v>102</v>
      </c>
      <c r="G29" s="6" t="s">
        <v>103</v>
      </c>
      <c r="H29" s="10" t="s">
        <v>104</v>
      </c>
      <c r="I29" s="2">
        <v>2499525</v>
      </c>
      <c r="J29" s="11" t="s">
        <v>105</v>
      </c>
      <c r="K29" s="10" t="s">
        <v>106</v>
      </c>
      <c r="L29" s="8">
        <v>5953085.4299999997</v>
      </c>
      <c r="M29" s="12">
        <v>8125770</v>
      </c>
      <c r="N29" s="6" t="s">
        <v>47</v>
      </c>
    </row>
    <row r="30" spans="2:14" ht="48">
      <c r="B30" s="1">
        <v>26</v>
      </c>
      <c r="C30" s="6" t="s">
        <v>14</v>
      </c>
      <c r="D30" s="10" t="s">
        <v>89</v>
      </c>
      <c r="E30" s="10" t="s">
        <v>23</v>
      </c>
      <c r="F30" s="10" t="s">
        <v>107</v>
      </c>
      <c r="G30" s="6" t="s">
        <v>108</v>
      </c>
      <c r="H30" s="10" t="s">
        <v>109</v>
      </c>
      <c r="I30" s="2">
        <v>2521188</v>
      </c>
      <c r="J30" s="11" t="s">
        <v>110</v>
      </c>
      <c r="K30" s="10" t="s">
        <v>28</v>
      </c>
      <c r="L30" s="8">
        <v>13038163.859999999</v>
      </c>
      <c r="M30" s="12">
        <v>13342665</v>
      </c>
      <c r="N30" s="6" t="s">
        <v>22</v>
      </c>
    </row>
    <row r="31" spans="2:14" ht="36">
      <c r="B31" s="1">
        <v>27</v>
      </c>
      <c r="C31" s="6" t="s">
        <v>14</v>
      </c>
      <c r="D31" s="6" t="s">
        <v>89</v>
      </c>
      <c r="E31" s="6" t="s">
        <v>95</v>
      </c>
      <c r="F31" s="6" t="s">
        <v>95</v>
      </c>
      <c r="G31" s="6" t="s">
        <v>111</v>
      </c>
      <c r="H31" s="6" t="s">
        <v>112</v>
      </c>
      <c r="I31" s="2">
        <v>2522263</v>
      </c>
      <c r="J31" s="7" t="s">
        <v>113</v>
      </c>
      <c r="K31" s="6" t="s">
        <v>75</v>
      </c>
      <c r="L31" s="8">
        <v>7344498.5</v>
      </c>
      <c r="M31" s="9">
        <v>37187809</v>
      </c>
      <c r="N31" s="6" t="s">
        <v>54</v>
      </c>
    </row>
    <row r="32" spans="2:14" ht="48">
      <c r="B32" s="1">
        <v>28</v>
      </c>
      <c r="C32" s="6" t="s">
        <v>14</v>
      </c>
      <c r="D32" s="6" t="s">
        <v>89</v>
      </c>
      <c r="E32" s="6" t="s">
        <v>95</v>
      </c>
      <c r="F32" s="6" t="s">
        <v>95</v>
      </c>
      <c r="G32" s="6" t="s">
        <v>111</v>
      </c>
      <c r="H32" s="6" t="s">
        <v>112</v>
      </c>
      <c r="I32" s="2">
        <v>2475036</v>
      </c>
      <c r="J32" s="7" t="s">
        <v>114</v>
      </c>
      <c r="K32" s="6" t="s">
        <v>115</v>
      </c>
      <c r="L32" s="8">
        <v>10307569.66</v>
      </c>
      <c r="M32" s="9">
        <v>37187809</v>
      </c>
      <c r="N32" s="6" t="s">
        <v>116</v>
      </c>
    </row>
    <row r="33" spans="2:14" ht="48">
      <c r="B33" s="1">
        <v>29</v>
      </c>
      <c r="C33" s="6" t="s">
        <v>14</v>
      </c>
      <c r="D33" s="6" t="s">
        <v>89</v>
      </c>
      <c r="E33" s="6" t="s">
        <v>95</v>
      </c>
      <c r="F33" s="6" t="s">
        <v>95</v>
      </c>
      <c r="G33" s="6" t="s">
        <v>111</v>
      </c>
      <c r="H33" s="6" t="s">
        <v>112</v>
      </c>
      <c r="I33" s="2">
        <v>2454268</v>
      </c>
      <c r="J33" s="7" t="s">
        <v>117</v>
      </c>
      <c r="K33" s="6" t="s">
        <v>99</v>
      </c>
      <c r="L33" s="8">
        <v>7049790.9699999997</v>
      </c>
      <c r="M33" s="9">
        <v>37187809</v>
      </c>
      <c r="N33" s="6" t="s">
        <v>116</v>
      </c>
    </row>
    <row r="34" spans="2:14" ht="48">
      <c r="B34" s="1">
        <v>30</v>
      </c>
      <c r="C34" s="6" t="s">
        <v>14</v>
      </c>
      <c r="D34" s="6" t="s">
        <v>89</v>
      </c>
      <c r="E34" s="6" t="s">
        <v>118</v>
      </c>
      <c r="F34" s="6" t="s">
        <v>119</v>
      </c>
      <c r="G34" s="6" t="s">
        <v>120</v>
      </c>
      <c r="H34" s="6" t="s">
        <v>121</v>
      </c>
      <c r="I34" s="2">
        <v>2519402</v>
      </c>
      <c r="J34" s="7" t="s">
        <v>122</v>
      </c>
      <c r="K34" s="6" t="s">
        <v>123</v>
      </c>
      <c r="L34" s="8">
        <v>8514500</v>
      </c>
      <c r="M34" s="9">
        <v>13243787</v>
      </c>
      <c r="N34" s="6" t="s">
        <v>54</v>
      </c>
    </row>
    <row r="35" spans="2:14" ht="60">
      <c r="B35" s="1">
        <v>31</v>
      </c>
      <c r="C35" s="6" t="s">
        <v>14</v>
      </c>
      <c r="D35" s="6" t="s">
        <v>89</v>
      </c>
      <c r="E35" s="6" t="s">
        <v>63</v>
      </c>
      <c r="F35" s="6" t="s">
        <v>63</v>
      </c>
      <c r="G35" s="6" t="s">
        <v>124</v>
      </c>
      <c r="H35" s="6" t="s">
        <v>125</v>
      </c>
      <c r="I35" s="2">
        <v>2460690</v>
      </c>
      <c r="J35" s="7" t="s">
        <v>126</v>
      </c>
      <c r="K35" s="6" t="s">
        <v>99</v>
      </c>
      <c r="L35" s="8">
        <v>2608287.5099999998</v>
      </c>
      <c r="M35" s="9">
        <v>14340757</v>
      </c>
      <c r="N35" s="6" t="s">
        <v>54</v>
      </c>
    </row>
    <row r="36" spans="2:14" ht="36">
      <c r="B36" s="1">
        <v>32</v>
      </c>
      <c r="C36" s="6" t="s">
        <v>14</v>
      </c>
      <c r="D36" s="6" t="s">
        <v>127</v>
      </c>
      <c r="E36" s="6" t="s">
        <v>128</v>
      </c>
      <c r="F36" s="6" t="s">
        <v>129</v>
      </c>
      <c r="G36" s="6" t="s">
        <v>130</v>
      </c>
      <c r="H36" s="6" t="s">
        <v>131</v>
      </c>
      <c r="I36" s="2">
        <v>2508242</v>
      </c>
      <c r="J36" s="7" t="s">
        <v>132</v>
      </c>
      <c r="K36" s="6" t="s">
        <v>75</v>
      </c>
      <c r="L36" s="8">
        <v>11570543.460000001</v>
      </c>
      <c r="M36" s="9">
        <v>13812291</v>
      </c>
      <c r="N36" s="6" t="s">
        <v>54</v>
      </c>
    </row>
    <row r="37" spans="2:14" ht="36">
      <c r="B37" s="1">
        <v>33</v>
      </c>
      <c r="C37" s="6" t="s">
        <v>133</v>
      </c>
      <c r="D37" s="6" t="s">
        <v>15</v>
      </c>
      <c r="E37" s="6" t="s">
        <v>55</v>
      </c>
      <c r="F37" s="6" t="s">
        <v>56</v>
      </c>
      <c r="G37" s="6" t="s">
        <v>134</v>
      </c>
      <c r="H37" s="6" t="s">
        <v>135</v>
      </c>
      <c r="I37" s="2">
        <v>2492784</v>
      </c>
      <c r="J37" s="7" t="s">
        <v>136</v>
      </c>
      <c r="K37" s="6" t="s">
        <v>137</v>
      </c>
      <c r="L37" s="8">
        <v>31045338.129999999</v>
      </c>
      <c r="M37" s="9">
        <v>106663114</v>
      </c>
      <c r="N37" s="6" t="s">
        <v>54</v>
      </c>
    </row>
  </sheetData>
  <autoFilter ref="B4:N37" xr:uid="{62D7670D-A971-417D-831D-FF9A9842761A}"/>
  <mergeCells count="1">
    <mergeCell ref="B2:N2"/>
  </mergeCells>
  <conditionalFormatting sqref="I1 I3">
    <cfRule type="duplicateValues" dxfId="7" priority="2"/>
  </conditionalFormatting>
  <conditionalFormatting sqref="J1 J3">
    <cfRule type="duplicateValues" dxfId="6" priority="1"/>
  </conditionalFormatting>
  <conditionalFormatting sqref="I4:I37">
    <cfRule type="duplicateValues" dxfId="5" priority="5"/>
  </conditionalFormatting>
  <conditionalFormatting sqref="J4:J37">
    <cfRule type="duplicateValues" dxfId="4" priority="7"/>
  </conditionalFormatting>
  <hyperlinks>
    <hyperlink ref="I5" r:id="rId1" display="https://ofi5.mef.gob.pe/invierte/formato/verProyecto/53379" xr:uid="{CB30CDDE-3291-4EAB-8FA8-FAF55971AB17}"/>
    <hyperlink ref="I6" r:id="rId2" display="https://ofi5.mef.gob.pe/invierte/formato/verFichaSNIP/371539/0/0" xr:uid="{792BE0AC-0AF4-45E7-864F-8BC1D93278B4}"/>
    <hyperlink ref="I7" r:id="rId3" display="https://ofi5.mef.gob.pe/invierte/formato/verFichaSNIP/374430/0/0" xr:uid="{A05434FB-99A4-4F11-9DD1-8DC7B8D64878}"/>
    <hyperlink ref="I8" r:id="rId4" display="https://ofi5.mef.gob.pe/invierte/formato/verProyecto/48914" xr:uid="{C40AA261-F263-459E-B89E-C75AD11E71C9}"/>
    <hyperlink ref="I9" r:id="rId5" display="https://ofi5.mef.gob.pe/invierte/formato/verFichaSNIP/324031/0/0" xr:uid="{193A5F11-BA69-4556-B469-A8465F77C790}"/>
    <hyperlink ref="I10" r:id="rId6" display="https://ofi5.mef.gob.pe/invierte/formato/verProyecto/7027" xr:uid="{BB171AD4-CBF1-4A1A-90B7-8F45D042E761}"/>
    <hyperlink ref="I11" r:id="rId7" display="https://ofi5.mef.gob.pe/invierte/formato/verProyecto/14819" xr:uid="{967E8B9A-B224-4C11-8E02-B73256D4BA3C}"/>
    <hyperlink ref="I12" r:id="rId8" display="https://ofi5.mef.gob.pe/invierte/formato/verProyecto/23115" xr:uid="{4E4DD7BE-BD71-4949-997B-3F03C9FB12F8}"/>
    <hyperlink ref="I13" r:id="rId9" display="https://ofi5.mef.gob.pe/invierte/formato/verFichaSNIP/364287/0/0" xr:uid="{FF5D39A0-DA68-4CB2-8851-5844DA8254CD}"/>
    <hyperlink ref="I14" r:id="rId10" display="https://ofi5.mef.gob.pe/invierte/formato/verFichaSNIP/359582/0/0" xr:uid="{3744405E-3CA6-4D45-BB23-1CF97587AA3B}"/>
    <hyperlink ref="I16" r:id="rId11" display="https://ofi5.mef.gob.pe/invierte/formato/verFichaSNIP/237494/0/0" xr:uid="{D50C1AED-5377-4885-ADDA-434F9F1401A6}"/>
    <hyperlink ref="I17" r:id="rId12" display="https://ofi5.mef.gob.pe/invierte/formato/verFichaSNIP/264829/0/0" xr:uid="{A79727AA-F224-47FA-91CC-17F456C17A63}"/>
    <hyperlink ref="I18" r:id="rId13" display="https://ofi5.mef.gob.pe/invierte/formato/verFichaSNIP/30943/0/0" xr:uid="{E579004C-B41C-4393-86F4-8A3621A8068A}"/>
    <hyperlink ref="I19" r:id="rId14" display="https://ofi5.mef.gob.pe/invierte/formato/verProyecto/8483" xr:uid="{58CAD568-E41A-49F1-B177-E0406A56341E}"/>
    <hyperlink ref="I20" r:id="rId15" display="https://ofi5.mef.gob.pe/invierte/formato/verProyecto/8476" xr:uid="{4D9361DD-9DFB-4A4D-A84F-D90F4A03775B}"/>
    <hyperlink ref="I21" r:id="rId16" display="https://ofi5.mef.gob.pe/invierte/formato/verProyecto/14225" xr:uid="{35CCB1E7-57F5-4DF6-B834-FDA18F22FB2F}"/>
    <hyperlink ref="I22" r:id="rId17" display="https://ofi5.mef.gob.pe/invierte/formato/verProyecto/14835" xr:uid="{455366C4-496C-4C52-A5DD-D27325D08507}"/>
    <hyperlink ref="I23" r:id="rId18" display="https://ofi5.mef.gob.pe/invierte/formato/verProyecto/14869" xr:uid="{EB1D7BEF-A309-4297-9FC1-56C47251DBCC}"/>
    <hyperlink ref="I24" r:id="rId19" display="https://ofi5.mef.gob.pe/invierte/formato/verProyecto/15434" xr:uid="{253D21E6-7054-41F1-98D5-8A53F7A0EBA9}"/>
    <hyperlink ref="I25" r:id="rId20" display="https://ofi5.mef.gob.pe/invierte/formato/verProyecto/8481" xr:uid="{B2607855-3E21-416C-8C6A-82E8384E52AB}"/>
    <hyperlink ref="I26" r:id="rId21" display="https://ofi5.mef.gob.pe/invierte/formato/verProyecto/8486" xr:uid="{688DAA13-BF9A-443B-8511-AD31835991FF}"/>
    <hyperlink ref="I27" r:id="rId22" display="https://ofi5.mef.gob.pe/invierte/formato/verFichaSNIP/344338/0/0" xr:uid="{71766961-0EC3-4000-954A-6348D829CAFC}"/>
    <hyperlink ref="I28" r:id="rId23" display="https://ofi5.mef.gob.pe/invierte/formato/verProyecto/90996" xr:uid="{A836D6FC-19B6-46D1-B90E-F48E22A9AC4C}"/>
    <hyperlink ref="I29" r:id="rId24" display="https://ofi5.mef.gob.pe/invierte/formato/verProyecto/110203" xr:uid="{CA17EB33-2FC5-4137-9DA6-E203D07FA210}"/>
    <hyperlink ref="I30" r:id="rId25" display="https://ofi5.mef.gob.pe/invierte/formato/verProyecto/131502" xr:uid="{ADFA6DBC-84FA-44F2-BCFB-BABE64E520DD}"/>
    <hyperlink ref="I31" r:id="rId26" display="https://ofi5.mef.gob.pe/invierte/formato/verProyecto/132570" xr:uid="{B6C9C973-0423-4CC9-B47D-D7A9B2EBB106}"/>
    <hyperlink ref="I32" r:id="rId27" display="https://ofi5.mef.gob.pe/invierte/formato/verProyecto/85528" xr:uid="{3E9A5FCF-351D-4ACC-A036-9FFBC674D82A}"/>
    <hyperlink ref="I33" r:id="rId28" display="https://ofi5.mef.gob.pe/invierte/formato/verProyecto/63811" xr:uid="{B848026E-5C32-48F4-8DFE-84811949DBFA}"/>
    <hyperlink ref="I34" r:id="rId29" display="https://ofi5.mef.gob.pe/invierte/formato/verProyecto/129714" xr:uid="{2599D1C1-B439-42CF-A813-7CF9285F2D3A}"/>
    <hyperlink ref="I35" r:id="rId30" display="https://ofi5.mef.gob.pe/invierte/formato/verProyecto/70655" xr:uid="{73BF0376-60CB-4AFF-BBE9-486D56CEF702}"/>
    <hyperlink ref="I36" r:id="rId31" display="https://ofi5.mef.gob.pe/invierte/formato/verProyecto/118726" xr:uid="{2DA394F8-3F1B-4A47-8370-C6214A023B84}"/>
    <hyperlink ref="I37" r:id="rId32" display="https://ofi5.mef.gob.pe/invierte/formato/verProyecto/103626" xr:uid="{42566804-1315-4112-B2B1-5E9DD9E1414D}"/>
    <hyperlink ref="I15" r:id="rId33" display="https://ofi5.mef.gob.pe/invierte/formato/verFichaSNIP/356151/0/0" xr:uid="{4E17B2DC-A68C-43FB-B264-C5A82072A7F9}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E457-8542-42BC-ABDC-CCEFFEDAFC7E}">
  <sheetPr>
    <tabColor rgb="FF002060"/>
  </sheetPr>
  <dimension ref="A7:K60"/>
  <sheetViews>
    <sheetView showGridLines="0" zoomScale="85" zoomScaleNormal="85" workbookViewId="0">
      <selection activeCell="J3" sqref="J3"/>
    </sheetView>
  </sheetViews>
  <sheetFormatPr defaultColWidth="11.42578125" defaultRowHeight="15"/>
  <cols>
    <col min="1" max="1" width="45.5703125" bestFit="1" customWidth="1"/>
    <col min="2" max="2" width="30" bestFit="1" customWidth="1"/>
    <col min="3" max="3" width="13" bestFit="1" customWidth="1"/>
    <col min="4" max="4" width="14" customWidth="1"/>
    <col min="5" max="5" width="25.5703125" bestFit="1" customWidth="1"/>
    <col min="6" max="6" width="11.28515625" bestFit="1" customWidth="1"/>
    <col min="7" max="7" width="9.7109375" bestFit="1" customWidth="1"/>
    <col min="8" max="8" width="12.42578125" bestFit="1" customWidth="1"/>
    <col min="9" max="9" width="12.28515625" customWidth="1"/>
    <col min="10" max="10" width="12.42578125" style="16" bestFit="1" customWidth="1"/>
    <col min="11" max="11" width="23.140625" customWidth="1"/>
    <col min="12" max="378" width="23.140625" bestFit="1" customWidth="1"/>
    <col min="379" max="379" width="12.5703125" bestFit="1" customWidth="1"/>
  </cols>
  <sheetData>
    <row r="7" spans="1:10">
      <c r="F7" s="38" t="s">
        <v>138</v>
      </c>
      <c r="G7" s="39"/>
      <c r="H7" s="40"/>
      <c r="I7" s="38" t="s">
        <v>139</v>
      </c>
      <c r="J7" s="40"/>
    </row>
    <row r="8" spans="1:10" ht="30">
      <c r="A8" s="32" t="s">
        <v>140</v>
      </c>
      <c r="B8" t="s">
        <v>141</v>
      </c>
      <c r="C8" t="s">
        <v>142</v>
      </c>
      <c r="E8" s="17" t="s">
        <v>143</v>
      </c>
      <c r="F8" s="18" t="s">
        <v>144</v>
      </c>
      <c r="G8" s="18" t="s">
        <v>145</v>
      </c>
      <c r="H8" s="18" t="s">
        <v>146</v>
      </c>
      <c r="I8" s="19" t="s">
        <v>147</v>
      </c>
      <c r="J8" s="20" t="s">
        <v>146</v>
      </c>
    </row>
    <row r="9" spans="1:10">
      <c r="A9" s="33" t="s">
        <v>28</v>
      </c>
      <c r="B9" s="34">
        <v>379024607.48000008</v>
      </c>
      <c r="C9">
        <v>14</v>
      </c>
      <c r="E9" s="21" t="str">
        <f>PROPER(A9)</f>
        <v>Educacion</v>
      </c>
      <c r="F9" s="21">
        <f>B9</f>
        <v>379024607.48000008</v>
      </c>
      <c r="G9" s="22">
        <f>F9/1000000</f>
        <v>379.0246074800001</v>
      </c>
      <c r="H9" s="23">
        <f>F9/$F$15</f>
        <v>0.67241670351830096</v>
      </c>
      <c r="I9" s="24">
        <f>C9</f>
        <v>14</v>
      </c>
      <c r="J9" s="23">
        <f t="shared" ref="J9:J13" si="0">I9/$I$15</f>
        <v>0.42424242424242425</v>
      </c>
    </row>
    <row r="10" spans="1:10">
      <c r="A10" s="33" t="s">
        <v>75</v>
      </c>
      <c r="B10" s="34">
        <v>78824788.699999988</v>
      </c>
      <c r="C10">
        <v>10</v>
      </c>
      <c r="E10" s="21" t="str">
        <f t="shared" ref="E10:E13" si="1">PROPER(A10)</f>
        <v>Orden Publico Y Seguridad</v>
      </c>
      <c r="F10" s="21">
        <f t="shared" ref="F10:F13" si="2">B10</f>
        <v>78824788.699999988</v>
      </c>
      <c r="G10" s="22">
        <f t="shared" ref="G10:G13" si="3">F10/1000000</f>
        <v>78.824788699999985</v>
      </c>
      <c r="H10" s="23">
        <f t="shared" ref="H10:H13" si="4">F10/$F$15</f>
        <v>0.13984080064241586</v>
      </c>
      <c r="I10" s="24">
        <f t="shared" ref="I10:I13" si="5">C10</f>
        <v>10</v>
      </c>
      <c r="J10" s="23">
        <f t="shared" si="0"/>
        <v>0.30303030303030304</v>
      </c>
    </row>
    <row r="11" spans="1:10">
      <c r="A11" s="33" t="s">
        <v>137</v>
      </c>
      <c r="B11" s="34">
        <v>31045338.129999999</v>
      </c>
      <c r="C11">
        <v>1</v>
      </c>
      <c r="E11" s="21" t="str">
        <f t="shared" si="1"/>
        <v>Salud</v>
      </c>
      <c r="F11" s="21">
        <f t="shared" si="2"/>
        <v>31045338.129999999</v>
      </c>
      <c r="G11" s="22">
        <f t="shared" si="3"/>
        <v>31.045338129999998</v>
      </c>
      <c r="H11" s="23">
        <f t="shared" si="4"/>
        <v>5.50766454552351E-2</v>
      </c>
      <c r="I11" s="24">
        <f t="shared" si="5"/>
        <v>1</v>
      </c>
      <c r="J11" s="23">
        <f t="shared" si="0"/>
        <v>3.0303030303030304E-2</v>
      </c>
    </row>
    <row r="12" spans="1:10">
      <c r="A12" s="33" t="s">
        <v>99</v>
      </c>
      <c r="B12" s="34">
        <v>29539754.729999997</v>
      </c>
      <c r="C12">
        <v>3</v>
      </c>
      <c r="E12" s="21" t="str">
        <f t="shared" si="1"/>
        <v>Transporte</v>
      </c>
      <c r="F12" s="21">
        <f t="shared" si="2"/>
        <v>29539754.729999997</v>
      </c>
      <c r="G12" s="22">
        <f t="shared" si="3"/>
        <v>29.539754729999995</v>
      </c>
      <c r="H12" s="23">
        <f t="shared" si="4"/>
        <v>5.2405633054666105E-2</v>
      </c>
      <c r="I12" s="24">
        <f t="shared" si="5"/>
        <v>3</v>
      </c>
      <c r="J12" s="23">
        <f>I12/$I$15</f>
        <v>9.0909090909090912E-2</v>
      </c>
    </row>
    <row r="13" spans="1:10">
      <c r="A13" s="33" t="s">
        <v>21</v>
      </c>
      <c r="B13" s="34">
        <v>17547428.239999998</v>
      </c>
      <c r="C13">
        <v>1</v>
      </c>
      <c r="E13" s="21" t="str">
        <f t="shared" si="1"/>
        <v>Comercio</v>
      </c>
      <c r="F13" s="21">
        <f>B13</f>
        <v>17547428.239999998</v>
      </c>
      <c r="G13" s="22">
        <f t="shared" si="3"/>
        <v>17.547428239999999</v>
      </c>
      <c r="H13" s="23">
        <f t="shared" si="4"/>
        <v>3.1130390005053552E-2</v>
      </c>
      <c r="I13" s="24">
        <f t="shared" si="5"/>
        <v>1</v>
      </c>
      <c r="J13" s="23">
        <f t="shared" si="0"/>
        <v>3.0303030303030304E-2</v>
      </c>
    </row>
    <row r="14" spans="1:10">
      <c r="A14" s="33" t="s">
        <v>115</v>
      </c>
      <c r="B14" s="34">
        <v>10307569.66</v>
      </c>
      <c r="C14">
        <v>1</v>
      </c>
      <c r="E14" s="21" t="s">
        <v>148</v>
      </c>
      <c r="F14" s="26">
        <f>SUM(B14:B17)</f>
        <v>27693264.34</v>
      </c>
      <c r="G14" s="22">
        <f>F14/1000000</f>
        <v>27.693264339999999</v>
      </c>
      <c r="H14" s="23">
        <f>F14/$F$15</f>
        <v>4.9129827324328301E-2</v>
      </c>
      <c r="I14" s="24">
        <f>SUM(C14:C17)</f>
        <v>4</v>
      </c>
      <c r="J14" s="23">
        <f>I14/$I$15</f>
        <v>0.12121212121212122</v>
      </c>
    </row>
    <row r="15" spans="1:10">
      <c r="A15" s="33" t="s">
        <v>123</v>
      </c>
      <c r="B15" s="34">
        <v>8514500</v>
      </c>
      <c r="C15">
        <v>1</v>
      </c>
      <c r="E15" s="27" t="s">
        <v>149</v>
      </c>
      <c r="F15" s="28">
        <f>SUM(F9:F14)</f>
        <v>563675181.62000012</v>
      </c>
      <c r="G15" s="28">
        <f>SUM(G9:G14)</f>
        <v>563.67518162000022</v>
      </c>
      <c r="H15" s="29">
        <f>SUM(H9:H14)</f>
        <v>0.99999999999999978</v>
      </c>
      <c r="I15" s="28">
        <f>SUM(I9:I14)</f>
        <v>33</v>
      </c>
      <c r="J15" s="29">
        <f>SUM(J9:J14)</f>
        <v>1</v>
      </c>
    </row>
    <row r="16" spans="1:10">
      <c r="A16" s="33" t="s">
        <v>106</v>
      </c>
      <c r="B16" s="34">
        <v>5953085.4299999997</v>
      </c>
      <c r="C16">
        <v>1</v>
      </c>
    </row>
    <row r="17" spans="1:10">
      <c r="A17" s="33" t="s">
        <v>94</v>
      </c>
      <c r="B17" s="34">
        <v>2918109.25</v>
      </c>
      <c r="C17">
        <v>1</v>
      </c>
    </row>
    <row r="18" spans="1:10">
      <c r="A18" s="33" t="s">
        <v>150</v>
      </c>
      <c r="B18" s="34">
        <v>563675181.62000012</v>
      </c>
      <c r="C18">
        <v>33</v>
      </c>
      <c r="J18" s="30"/>
    </row>
    <row r="19" spans="1:10">
      <c r="E19" s="25"/>
      <c r="F19" s="25"/>
      <c r="J19"/>
    </row>
    <row r="20" spans="1:10">
      <c r="E20" s="25"/>
      <c r="F20" s="25"/>
      <c r="J20" s="30"/>
    </row>
    <row r="21" spans="1:10">
      <c r="E21" s="25"/>
      <c r="F21" s="25"/>
      <c r="J21" s="30"/>
    </row>
    <row r="22" spans="1:10">
      <c r="E22" s="25"/>
      <c r="F22" s="25"/>
      <c r="J22" s="30"/>
    </row>
    <row r="23" spans="1:10">
      <c r="E23" s="25"/>
      <c r="F23" s="25"/>
      <c r="J23" s="30"/>
    </row>
    <row r="24" spans="1:10">
      <c r="E24" s="25"/>
      <c r="F24" s="25"/>
      <c r="J24" s="30"/>
    </row>
    <row r="25" spans="1:10" ht="30">
      <c r="A25" s="32" t="s">
        <v>140</v>
      </c>
      <c r="B25" t="s">
        <v>141</v>
      </c>
      <c r="C25" t="s">
        <v>142</v>
      </c>
      <c r="E25" s="17" t="s">
        <v>143</v>
      </c>
      <c r="F25" s="17" t="s">
        <v>144</v>
      </c>
      <c r="G25" s="17" t="s">
        <v>147</v>
      </c>
      <c r="J25" s="30"/>
    </row>
    <row r="26" spans="1:10">
      <c r="A26" s="33" t="s">
        <v>51</v>
      </c>
      <c r="B26" s="34">
        <v>230715591.63</v>
      </c>
      <c r="C26">
        <v>6</v>
      </c>
      <c r="E26" s="21" t="s">
        <v>151</v>
      </c>
      <c r="F26" s="22">
        <f>B26/1000000</f>
        <v>230.71559163000001</v>
      </c>
      <c r="G26" s="24">
        <f>C26</f>
        <v>6</v>
      </c>
      <c r="J26" s="30"/>
    </row>
    <row r="27" spans="1:10">
      <c r="A27" s="33" t="s">
        <v>44</v>
      </c>
      <c r="B27" s="34">
        <v>80519439.959999993</v>
      </c>
      <c r="C27">
        <v>1</v>
      </c>
      <c r="E27" s="21" t="s">
        <v>152</v>
      </c>
      <c r="F27" s="22">
        <f t="shared" ref="F27:F39" si="6">B27/1000000</f>
        <v>80.51943996</v>
      </c>
      <c r="G27" s="24">
        <f t="shared" ref="G27:G39" si="7">C27</f>
        <v>1</v>
      </c>
      <c r="J27" s="30"/>
    </row>
    <row r="28" spans="1:10">
      <c r="A28" s="33" t="s">
        <v>73</v>
      </c>
      <c r="B28" s="34">
        <v>59909746.739999995</v>
      </c>
      <c r="C28">
        <v>8</v>
      </c>
      <c r="E28" s="21" t="s">
        <v>153</v>
      </c>
      <c r="F28" s="22">
        <f t="shared" si="6"/>
        <v>59.909746739999996</v>
      </c>
      <c r="G28" s="24">
        <f t="shared" si="7"/>
        <v>8</v>
      </c>
      <c r="J28" s="30"/>
    </row>
    <row r="29" spans="1:10">
      <c r="A29" s="33" t="s">
        <v>26</v>
      </c>
      <c r="B29" s="34">
        <v>54751412.030000001</v>
      </c>
      <c r="C29">
        <v>6</v>
      </c>
      <c r="E29" s="21" t="s">
        <v>154</v>
      </c>
      <c r="F29" s="22">
        <f t="shared" si="6"/>
        <v>54.751412030000004</v>
      </c>
      <c r="G29" s="24">
        <f t="shared" si="7"/>
        <v>6</v>
      </c>
      <c r="J29"/>
    </row>
    <row r="30" spans="1:10">
      <c r="A30" s="33" t="s">
        <v>135</v>
      </c>
      <c r="B30" s="34">
        <v>31045338.129999999</v>
      </c>
      <c r="C30">
        <v>1</v>
      </c>
      <c r="E30" s="21" t="s">
        <v>155</v>
      </c>
      <c r="F30" s="22">
        <f t="shared" si="6"/>
        <v>31.045338129999998</v>
      </c>
      <c r="G30" s="24">
        <f t="shared" si="7"/>
        <v>1</v>
      </c>
      <c r="J30"/>
    </row>
    <row r="31" spans="1:10">
      <c r="A31" s="33" t="s">
        <v>112</v>
      </c>
      <c r="B31" s="34">
        <v>24701859.129999999</v>
      </c>
      <c r="C31">
        <v>3</v>
      </c>
      <c r="E31" s="21" t="s">
        <v>156</v>
      </c>
      <c r="F31" s="22">
        <f t="shared" si="6"/>
        <v>24.701859129999999</v>
      </c>
      <c r="G31" s="24">
        <f t="shared" si="7"/>
        <v>3</v>
      </c>
      <c r="J31"/>
    </row>
    <row r="32" spans="1:10">
      <c r="A32" s="33" t="s">
        <v>97</v>
      </c>
      <c r="B32" s="34">
        <v>19881676.25</v>
      </c>
      <c r="C32">
        <v>1</v>
      </c>
      <c r="E32" s="21" t="s">
        <v>157</v>
      </c>
      <c r="F32" s="22">
        <f t="shared" si="6"/>
        <v>19.881676250000002</v>
      </c>
      <c r="G32" s="24">
        <f t="shared" si="7"/>
        <v>1</v>
      </c>
      <c r="J32"/>
    </row>
    <row r="33" spans="1:11">
      <c r="A33" s="33" t="s">
        <v>19</v>
      </c>
      <c r="B33" s="34">
        <v>17547428.239999998</v>
      </c>
      <c r="C33">
        <v>1</v>
      </c>
      <c r="E33" s="21" t="s">
        <v>158</v>
      </c>
      <c r="F33" s="22">
        <f t="shared" si="6"/>
        <v>17.547428239999999</v>
      </c>
      <c r="G33" s="24">
        <f t="shared" si="7"/>
        <v>1</v>
      </c>
      <c r="J33"/>
    </row>
    <row r="34" spans="1:11">
      <c r="A34" s="33" t="s">
        <v>109</v>
      </c>
      <c r="B34" s="34">
        <v>13038163.859999999</v>
      </c>
      <c r="C34">
        <v>1</v>
      </c>
      <c r="E34" s="21" t="s">
        <v>159</v>
      </c>
      <c r="F34" s="22">
        <f t="shared" si="6"/>
        <v>13.038163859999999</v>
      </c>
      <c r="G34" s="24">
        <f t="shared" si="7"/>
        <v>1</v>
      </c>
      <c r="J34"/>
    </row>
    <row r="35" spans="1:11">
      <c r="A35" s="33" t="s">
        <v>131</v>
      </c>
      <c r="B35" s="34">
        <v>11570543.460000001</v>
      </c>
      <c r="C35">
        <v>1</v>
      </c>
      <c r="E35" s="21" t="s">
        <v>160</v>
      </c>
      <c r="F35" s="22">
        <f t="shared" si="6"/>
        <v>11.570543460000001</v>
      </c>
      <c r="G35" s="24">
        <f t="shared" si="7"/>
        <v>1</v>
      </c>
      <c r="J35" s="30"/>
    </row>
    <row r="36" spans="1:11">
      <c r="A36" s="33" t="s">
        <v>121</v>
      </c>
      <c r="B36" s="34">
        <v>8514500</v>
      </c>
      <c r="C36">
        <v>1</v>
      </c>
      <c r="E36" s="21" t="s">
        <v>161</v>
      </c>
      <c r="F36" s="22">
        <f t="shared" si="6"/>
        <v>8.5145</v>
      </c>
      <c r="G36" s="24">
        <f t="shared" si="7"/>
        <v>1</v>
      </c>
      <c r="J36" s="30"/>
    </row>
    <row r="37" spans="1:11">
      <c r="A37" s="33" t="s">
        <v>104</v>
      </c>
      <c r="B37" s="34">
        <v>5953085.4299999997</v>
      </c>
      <c r="C37">
        <v>1</v>
      </c>
      <c r="E37" s="21" t="s">
        <v>162</v>
      </c>
      <c r="F37" s="22">
        <f t="shared" si="6"/>
        <v>5.9530854299999998</v>
      </c>
      <c r="G37" s="24">
        <f t="shared" si="7"/>
        <v>1</v>
      </c>
      <c r="J37" s="30"/>
    </row>
    <row r="38" spans="1:11">
      <c r="A38" s="33" t="s">
        <v>92</v>
      </c>
      <c r="B38" s="34">
        <v>2918109.25</v>
      </c>
      <c r="C38">
        <v>1</v>
      </c>
      <c r="E38" s="36" t="s">
        <v>163</v>
      </c>
      <c r="F38" s="22">
        <f t="shared" si="6"/>
        <v>2.9181092500000001</v>
      </c>
      <c r="G38" s="24">
        <f t="shared" si="7"/>
        <v>1</v>
      </c>
      <c r="J38" s="30"/>
    </row>
    <row r="39" spans="1:11">
      <c r="A39" s="33" t="s">
        <v>125</v>
      </c>
      <c r="B39" s="34">
        <v>2608287.5099999998</v>
      </c>
      <c r="C39">
        <v>1</v>
      </c>
      <c r="E39" s="21" t="s">
        <v>164</v>
      </c>
      <c r="F39" s="22">
        <f t="shared" si="6"/>
        <v>2.6082875099999998</v>
      </c>
      <c r="G39" s="24">
        <f t="shared" si="7"/>
        <v>1</v>
      </c>
      <c r="J39" s="30"/>
      <c r="K39" s="31"/>
    </row>
    <row r="40" spans="1:11">
      <c r="A40" s="33" t="s">
        <v>150</v>
      </c>
      <c r="B40" s="34">
        <v>563675181.62000012</v>
      </c>
      <c r="C40">
        <v>33</v>
      </c>
      <c r="E40" s="27" t="s">
        <v>149</v>
      </c>
      <c r="F40" s="35">
        <f>SUM(F26:F39)</f>
        <v>563.67518161999999</v>
      </c>
      <c r="G40" s="28">
        <f>SUM(G26:G39)</f>
        <v>33</v>
      </c>
      <c r="J40" s="30"/>
    </row>
    <row r="47" spans="1:11" ht="30">
      <c r="A47" s="32" t="s">
        <v>140</v>
      </c>
      <c r="B47" t="s">
        <v>141</v>
      </c>
      <c r="C47" t="s">
        <v>142</v>
      </c>
      <c r="E47" s="17" t="s">
        <v>143</v>
      </c>
      <c r="F47" s="17" t="s">
        <v>144</v>
      </c>
      <c r="G47" s="17" t="s">
        <v>147</v>
      </c>
    </row>
    <row r="48" spans="1:11">
      <c r="A48" s="33" t="s">
        <v>55</v>
      </c>
      <c r="B48" s="34">
        <v>108023905.38</v>
      </c>
      <c r="C48">
        <v>3</v>
      </c>
      <c r="E48" s="21" t="str">
        <f>A48</f>
        <v>LORETO</v>
      </c>
      <c r="F48" s="22">
        <f>B48/1000000</f>
        <v>108.02390538</v>
      </c>
      <c r="G48" s="24">
        <f>C48</f>
        <v>3</v>
      </c>
    </row>
    <row r="49" spans="1:7">
      <c r="A49" s="33" t="s">
        <v>42</v>
      </c>
      <c r="B49" s="34">
        <v>80519439.959999993</v>
      </c>
      <c r="C49">
        <v>1</v>
      </c>
      <c r="E49" s="21" t="str">
        <f t="shared" ref="E49:E59" si="8">A49</f>
        <v>HUANCAVELICA</v>
      </c>
      <c r="F49" s="22">
        <f t="shared" ref="F49:F59" si="9">B49/1000000</f>
        <v>80.51943996</v>
      </c>
      <c r="G49" s="24">
        <f t="shared" ref="G49:G59" si="10">C49</f>
        <v>1</v>
      </c>
    </row>
    <row r="50" spans="1:7">
      <c r="A50" s="33" t="s">
        <v>49</v>
      </c>
      <c r="B50" s="34">
        <v>75176008</v>
      </c>
      <c r="C50">
        <v>1</v>
      </c>
      <c r="E50" s="21" t="str">
        <f t="shared" si="8"/>
        <v>MADRE DE DIOS</v>
      </c>
      <c r="F50" s="22">
        <f t="shared" si="9"/>
        <v>75.176007999999996</v>
      </c>
      <c r="G50" s="24">
        <f t="shared" si="10"/>
        <v>1</v>
      </c>
    </row>
    <row r="51" spans="1:7">
      <c r="A51" s="33" t="s">
        <v>23</v>
      </c>
      <c r="B51" s="34">
        <v>67789575.890000001</v>
      </c>
      <c r="C51">
        <v>7</v>
      </c>
      <c r="E51" s="21" t="str">
        <f t="shared" si="8"/>
        <v>CUSCO</v>
      </c>
      <c r="F51" s="22">
        <f t="shared" si="9"/>
        <v>67.789575889999995</v>
      </c>
      <c r="G51" s="24">
        <f t="shared" si="10"/>
        <v>7</v>
      </c>
    </row>
    <row r="52" spans="1:7">
      <c r="A52" s="33" t="s">
        <v>59</v>
      </c>
      <c r="B52" s="34">
        <v>60636861.82</v>
      </c>
      <c r="C52">
        <v>1</v>
      </c>
      <c r="E52" s="21" t="str">
        <f t="shared" si="8"/>
        <v>LAMBAYEQUE</v>
      </c>
      <c r="F52" s="22">
        <f t="shared" si="9"/>
        <v>60.63686182</v>
      </c>
      <c r="G52" s="24">
        <f t="shared" si="10"/>
        <v>1</v>
      </c>
    </row>
    <row r="53" spans="1:7">
      <c r="A53" s="33" t="s">
        <v>71</v>
      </c>
      <c r="B53" s="34">
        <v>59909746.739999995</v>
      </c>
      <c r="C53">
        <v>8</v>
      </c>
      <c r="E53" s="21" t="str">
        <f t="shared" si="8"/>
        <v>LIMA</v>
      </c>
      <c r="F53" s="22">
        <f t="shared" si="9"/>
        <v>59.909746739999996</v>
      </c>
      <c r="G53" s="24">
        <f t="shared" si="10"/>
        <v>8</v>
      </c>
    </row>
    <row r="54" spans="1:7">
      <c r="A54" s="33" t="s">
        <v>95</v>
      </c>
      <c r="B54" s="34">
        <v>44583535.379999995</v>
      </c>
      <c r="C54">
        <v>4</v>
      </c>
      <c r="E54" s="21" t="str">
        <f t="shared" si="8"/>
        <v>AREQUIPA</v>
      </c>
      <c r="F54" s="22">
        <f t="shared" si="9"/>
        <v>44.583535379999994</v>
      </c>
      <c r="G54" s="24">
        <f t="shared" si="10"/>
        <v>4</v>
      </c>
    </row>
    <row r="55" spans="1:7">
      <c r="A55" s="33" t="s">
        <v>63</v>
      </c>
      <c r="B55" s="34">
        <v>23450551.32</v>
      </c>
      <c r="C55">
        <v>4</v>
      </c>
      <c r="E55" s="21" t="str">
        <f t="shared" si="8"/>
        <v>PIURA</v>
      </c>
      <c r="F55" s="22">
        <f t="shared" si="9"/>
        <v>23.450551319999999</v>
      </c>
      <c r="G55" s="24">
        <f t="shared" si="10"/>
        <v>4</v>
      </c>
    </row>
    <row r="56" spans="1:7">
      <c r="A56" s="33" t="s">
        <v>16</v>
      </c>
      <c r="B56" s="34">
        <v>17547428.239999998</v>
      </c>
      <c r="C56">
        <v>1</v>
      </c>
      <c r="E56" s="21" t="str">
        <f t="shared" si="8"/>
        <v>APURIMAC</v>
      </c>
      <c r="F56" s="22">
        <f t="shared" si="9"/>
        <v>17.547428239999999</v>
      </c>
      <c r="G56" s="24">
        <f t="shared" si="10"/>
        <v>1</v>
      </c>
    </row>
    <row r="57" spans="1:7">
      <c r="A57" s="33" t="s">
        <v>128</v>
      </c>
      <c r="B57" s="34">
        <v>11570543.460000001</v>
      </c>
      <c r="C57">
        <v>1</v>
      </c>
      <c r="E57" s="21" t="str">
        <f t="shared" si="8"/>
        <v>PUNO</v>
      </c>
      <c r="F57" s="22">
        <f t="shared" si="9"/>
        <v>11.570543460000001</v>
      </c>
      <c r="G57" s="24">
        <f t="shared" si="10"/>
        <v>1</v>
      </c>
    </row>
    <row r="58" spans="1:7">
      <c r="A58" s="33" t="s">
        <v>118</v>
      </c>
      <c r="B58" s="34">
        <v>8514500</v>
      </c>
      <c r="C58">
        <v>1</v>
      </c>
      <c r="E58" s="21" t="str">
        <f t="shared" si="8"/>
        <v>ICA</v>
      </c>
      <c r="F58" s="22">
        <f t="shared" si="9"/>
        <v>8.5145</v>
      </c>
      <c r="G58" s="24">
        <f t="shared" si="10"/>
        <v>1</v>
      </c>
    </row>
    <row r="59" spans="1:7">
      <c r="A59" s="33" t="s">
        <v>101</v>
      </c>
      <c r="B59" s="34">
        <v>5953085.4299999997</v>
      </c>
      <c r="C59">
        <v>1</v>
      </c>
      <c r="E59" s="21" t="str">
        <f t="shared" si="8"/>
        <v>ANCASH</v>
      </c>
      <c r="F59" s="22">
        <f t="shared" si="9"/>
        <v>5.9530854299999998</v>
      </c>
      <c r="G59" s="24">
        <f t="shared" si="10"/>
        <v>1</v>
      </c>
    </row>
    <row r="60" spans="1:7">
      <c r="A60" s="33" t="s">
        <v>150</v>
      </c>
      <c r="B60" s="34">
        <v>563675181.62</v>
      </c>
      <c r="C60">
        <v>33</v>
      </c>
      <c r="E60" s="27" t="s">
        <v>149</v>
      </c>
      <c r="F60" s="35">
        <f>SUM(F48:F59)</f>
        <v>563.67518161999999</v>
      </c>
      <c r="G60" s="28">
        <f>SUM(G48:G59)</f>
        <v>33</v>
      </c>
    </row>
  </sheetData>
  <mergeCells count="2">
    <mergeCell ref="F7:H7"/>
    <mergeCell ref="I7:J7"/>
  </mergeCells>
  <conditionalFormatting sqref="A1:A4 A8 A23:A24 A36:A46 A63:A1048576">
    <cfRule type="duplicateValues" dxfId="3" priority="11"/>
  </conditionalFormatting>
  <conditionalFormatting sqref="A25">
    <cfRule type="duplicateValues" dxfId="2" priority="3"/>
  </conditionalFormatting>
  <conditionalFormatting sqref="A58:A62">
    <cfRule type="duplicateValues" dxfId="1" priority="2"/>
  </conditionalFormatting>
  <conditionalFormatting sqref="A47">
    <cfRule type="duplicateValues" dxfId="0" priority="1"/>
  </conditionalFormatting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Enrrique Cieza Osorio</dc:creator>
  <cp:keywords/>
  <dc:description/>
  <cp:lastModifiedBy>Luis Enrique Cieza Osorio</cp:lastModifiedBy>
  <cp:revision/>
  <dcterms:created xsi:type="dcterms:W3CDTF">2020-11-12T01:29:25Z</dcterms:created>
  <dcterms:modified xsi:type="dcterms:W3CDTF">2022-04-20T19:40:57Z</dcterms:modified>
  <cp:category/>
  <cp:contentStatus/>
</cp:coreProperties>
</file>